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802" activeTab="5"/>
  </bookViews>
  <sheets>
    <sheet name="Instructions" sheetId="1" r:id="rId1"/>
    <sheet name="Descriptions" sheetId="2" r:id="rId2"/>
    <sheet name="Form 1 Water" sheetId="3" r:id="rId3"/>
    <sheet name="Form 2 Health" sheetId="4" r:id="rId4"/>
    <sheet name="Form 3 School" sheetId="5" r:id="rId5"/>
    <sheet name="DB1_Water" sheetId="6" r:id="rId6"/>
    <sheet name="DB2_Health" sheetId="7" r:id="rId7"/>
    <sheet name="DB3_School" sheetId="8" r:id="rId8"/>
  </sheets>
  <definedNames>
    <definedName name="_xlnm.Print_Area" localSheetId="2">'Form 1 Water'!$A$1:$AE$72</definedName>
    <definedName name="_xlnm.Print_Area" localSheetId="3">'Form 2 Health'!$A$1:$X$26</definedName>
    <definedName name="_xlnm.Print_Area" localSheetId="4">'Form 3 School'!$A$1:$AC$26</definedName>
    <definedName name="_xlnm.Print_Area" localSheetId="0">'Instructions'!$A$1:$A$31</definedName>
  </definedNames>
  <calcPr fullCalcOnLoad="1"/>
</workbook>
</file>

<file path=xl/sharedStrings.xml><?xml version="1.0" encoding="utf-8"?>
<sst xmlns="http://schemas.openxmlformats.org/spreadsheetml/2006/main" count="1834" uniqueCount="771">
  <si>
    <t>COWASH-Monitoring tools version 1.6 for EFY 2008</t>
  </si>
  <si>
    <t>IMPORTANT</t>
  </si>
  <si>
    <r>
      <rPr>
        <sz val="12"/>
        <rFont val="Calibri"/>
        <family val="2"/>
      </rPr>
      <t xml:space="preserve">● </t>
    </r>
    <r>
      <rPr>
        <b/>
        <sz val="12"/>
        <rFont val="Calibri"/>
        <family val="2"/>
      </rPr>
      <t>Only Water Points and Institutional Latrines Constructed/Rehabilitated by COWASH/CMP will be recorded in these formats</t>
    </r>
  </si>
  <si>
    <t>● Do not add or delete any of the rows or columns of the monitoring tools</t>
  </si>
  <si>
    <t>● Only one facility is recorded into one line. DO NOT record latrine and water point into same line!</t>
  </si>
  <si>
    <r>
      <rPr>
        <sz val="12"/>
        <rFont val="Calibri"/>
        <family val="2"/>
      </rPr>
      <t xml:space="preserve">● </t>
    </r>
    <r>
      <rPr>
        <b/>
        <u val="single"/>
        <sz val="12"/>
        <rFont val="Calibri"/>
        <family val="2"/>
      </rPr>
      <t>Forms 1,2, and 3 are only for printing for field work</t>
    </r>
  </si>
  <si>
    <r>
      <rPr>
        <sz val="12"/>
        <rFont val="Calibri"/>
        <family val="2"/>
      </rPr>
      <t xml:space="preserve">● </t>
    </r>
    <r>
      <rPr>
        <b/>
        <sz val="12"/>
        <rFont val="Calibri"/>
        <family val="2"/>
      </rPr>
      <t>Collect ALL DATA for each facility</t>
    </r>
    <r>
      <rPr>
        <sz val="12"/>
        <rFont val="Calibri"/>
        <family val="2"/>
      </rPr>
      <t>. If there is data missing write the reason in "Remarks" -column.</t>
    </r>
  </si>
  <si>
    <t>● After collection from the field the data is input to databases (DB1,DB2, and DB3) with spreadsheet software (i.e. Excel or LibreOffice Calc)</t>
  </si>
  <si>
    <r>
      <rPr>
        <b/>
        <sz val="12"/>
        <rFont val="Calibri"/>
        <family val="2"/>
      </rPr>
      <t xml:space="preserve">● GPS settings must be accordingly:
</t>
    </r>
    <r>
      <rPr>
        <sz val="12"/>
        <rFont val="Calibri"/>
        <family val="2"/>
      </rPr>
      <t>● Position/location format = UTM UPS
● Map Datum = Adindan
● Distance/Speed/Elevation/Depth = metric/meters</t>
    </r>
  </si>
  <si>
    <r>
      <rPr>
        <sz val="12"/>
        <rFont val="Calibri"/>
        <family val="2"/>
      </rPr>
      <t xml:space="preserve">● </t>
    </r>
    <r>
      <rPr>
        <b/>
        <sz val="12"/>
        <rFont val="Calibri"/>
        <family val="2"/>
      </rPr>
      <t xml:space="preserve">UTM-zone </t>
    </r>
    <r>
      <rPr>
        <sz val="12"/>
        <rFont val="Calibri"/>
        <family val="2"/>
      </rPr>
      <t>can be checked from the GPS-device's screen with the coordinate data. In Ethiopia the options are: 36N, 36P, 37N, 37P, 38N, and 38P</t>
    </r>
  </si>
  <si>
    <r>
      <rPr>
        <sz val="12"/>
        <rFont val="Calibri"/>
        <family val="2"/>
      </rPr>
      <t xml:space="preserve">● </t>
    </r>
    <r>
      <rPr>
        <b/>
        <sz val="12"/>
        <rFont val="Calibri"/>
        <family val="2"/>
      </rPr>
      <t>Refer always first to the WASHCO-files</t>
    </r>
    <r>
      <rPr>
        <sz val="12"/>
        <rFont val="Calibri"/>
        <family val="2"/>
      </rPr>
      <t>in the woreda CMP supervisor office. Most information can be collected from those.</t>
    </r>
  </si>
  <si>
    <r>
      <rPr>
        <sz val="12"/>
        <rFont val="Calibri"/>
        <family val="2"/>
      </rPr>
      <t xml:space="preserve">● Normally only new data is added to the bottom of the databases. If you update existing database remember to colorize all changed cells with clearly with </t>
    </r>
    <r>
      <rPr>
        <b/>
        <sz val="12"/>
        <rFont val="Calibri"/>
        <family val="2"/>
      </rPr>
      <t xml:space="preserve">blue </t>
    </r>
    <r>
      <rPr>
        <sz val="12"/>
        <rFont val="Calibri"/>
        <family val="2"/>
      </rPr>
      <t>color</t>
    </r>
  </si>
  <si>
    <t>● Questions which are marked with asterisk (*) don't have to be measured if they are not found in WASHCO-file ("Yield", "Depth of the well" and "Water column of hand dug well")</t>
  </si>
  <si>
    <r>
      <rPr>
        <sz val="12"/>
        <rFont val="Calibri"/>
        <family val="2"/>
      </rPr>
      <t xml:space="preserve">● </t>
    </r>
    <r>
      <rPr>
        <b/>
        <sz val="12"/>
        <rFont val="Calibri"/>
        <family val="2"/>
      </rPr>
      <t>Be precise</t>
    </r>
    <r>
      <rPr>
        <sz val="12"/>
        <rFont val="Calibri"/>
        <family val="2"/>
      </rPr>
      <t>. Write clearly distinguishable numbers and letters.</t>
    </r>
  </si>
  <si>
    <r>
      <rPr>
        <sz val="12"/>
        <rFont val="Calibri"/>
        <family val="2"/>
      </rPr>
      <t xml:space="preserve">● </t>
    </r>
    <r>
      <rPr>
        <b/>
        <sz val="12"/>
        <rFont val="Calibri"/>
        <family val="2"/>
      </rPr>
      <t>When there are numbered options write only the number of the option.</t>
    </r>
  </si>
  <si>
    <r>
      <rPr>
        <sz val="12"/>
        <rFont val="Calibri"/>
        <family val="2"/>
      </rPr>
      <t xml:space="preserve">● </t>
    </r>
    <r>
      <rPr>
        <b/>
        <sz val="12"/>
        <rFont val="Calibri"/>
        <family val="2"/>
      </rPr>
      <t xml:space="preserve">Do not write units of measure i.e. </t>
    </r>
    <r>
      <rPr>
        <sz val="12"/>
        <rFont val="Calibri"/>
        <family val="2"/>
      </rPr>
      <t xml:space="preserve">"m", "l/S", "EFY", "ETB", "birr" to the databases </t>
    </r>
  </si>
  <si>
    <r>
      <rPr>
        <sz val="12"/>
        <rFont val="Calibri"/>
        <family val="2"/>
      </rPr>
      <t xml:space="preserve">● </t>
    </r>
    <r>
      <rPr>
        <b/>
        <sz val="12"/>
        <rFont val="Calibri"/>
        <family val="2"/>
      </rPr>
      <t xml:space="preserve">Register also all abandoned water points </t>
    </r>
    <r>
      <rPr>
        <sz val="12"/>
        <rFont val="Calibri"/>
        <family val="2"/>
      </rPr>
      <t>(not trials)</t>
    </r>
  </si>
  <si>
    <r>
      <rPr>
        <sz val="12"/>
        <rFont val="Calibri"/>
        <family val="2"/>
      </rPr>
      <t xml:space="preserve">● </t>
    </r>
    <r>
      <rPr>
        <b/>
        <sz val="12"/>
        <rFont val="Calibri"/>
        <family val="2"/>
      </rPr>
      <t>If the trial(s) fail the functionality status is recorded as "0"</t>
    </r>
    <r>
      <rPr>
        <sz val="12"/>
        <rFont val="Calibri"/>
        <family val="2"/>
      </rPr>
      <t xml:space="preserve">(Abandoned during construction). </t>
    </r>
    <r>
      <rPr>
        <b/>
        <sz val="12"/>
        <rFont val="Calibri"/>
        <family val="2"/>
      </rPr>
      <t>NOTE: Even if there are several trials the site is recorded only once.</t>
    </r>
  </si>
  <si>
    <r>
      <rPr>
        <sz val="12"/>
        <rFont val="Calibri"/>
        <family val="2"/>
      </rPr>
      <t xml:space="preserve">● </t>
    </r>
    <r>
      <rPr>
        <b/>
        <sz val="12"/>
        <rFont val="Calibri"/>
        <family val="2"/>
      </rPr>
      <t>GPS location has to be collected for each facility separately</t>
    </r>
    <r>
      <rPr>
        <sz val="12"/>
        <rFont val="Calibri"/>
        <family val="2"/>
      </rPr>
      <t>. School's water point and latrine have separate coordinates. Latrine coordinate can be collected from between the COWASH latrines.</t>
    </r>
  </si>
  <si>
    <r>
      <rPr>
        <sz val="12"/>
        <rFont val="Calibri"/>
        <family val="2"/>
      </rPr>
      <t xml:space="preserve">● In Forms 2 and 3, </t>
    </r>
    <r>
      <rPr>
        <b/>
        <sz val="12"/>
        <rFont val="Calibri"/>
        <family val="2"/>
      </rPr>
      <t xml:space="preserve">Columns 10 to 17 </t>
    </r>
    <r>
      <rPr>
        <sz val="12"/>
        <rFont val="Calibri"/>
        <family val="2"/>
      </rPr>
      <t>are to be filled for water facilities only</t>
    </r>
  </si>
  <si>
    <r>
      <rPr>
        <sz val="12"/>
        <rFont val="Calibri"/>
        <family val="2"/>
      </rPr>
      <t xml:space="preserve">● In Form 2, </t>
    </r>
    <r>
      <rPr>
        <b/>
        <sz val="12"/>
        <rFont val="Calibri"/>
        <family val="2"/>
      </rPr>
      <t xml:space="preserve">Column 18 </t>
    </r>
    <r>
      <rPr>
        <sz val="12"/>
        <rFont val="Calibri"/>
        <family val="2"/>
      </rPr>
      <t>is for the newly constructed COWASH-latrine</t>
    </r>
  </si>
  <si>
    <r>
      <rPr>
        <sz val="12"/>
        <rFont val="Calibri"/>
        <family val="2"/>
      </rPr>
      <t xml:space="preserve">● In Form 3, </t>
    </r>
    <r>
      <rPr>
        <b/>
        <sz val="12"/>
        <rFont val="Calibri"/>
        <family val="2"/>
      </rPr>
      <t xml:space="preserve">Columns 18 to 19 </t>
    </r>
    <r>
      <rPr>
        <sz val="12"/>
        <rFont val="Calibri"/>
        <family val="2"/>
      </rPr>
      <t>are for the newly constructed COWASH-latrine</t>
    </r>
  </si>
  <si>
    <t>● If the latrines have separate budgets they are collected to separate records (lines). If budged is for both latrines, only one record is made with coordinates from between the latrines.</t>
  </si>
  <si>
    <r>
      <rPr>
        <sz val="12"/>
        <rFont val="Calibri"/>
        <family val="2"/>
      </rPr>
      <t xml:space="preserve">● </t>
    </r>
    <r>
      <rPr>
        <b/>
        <sz val="12"/>
        <rFont val="Calibri"/>
        <family val="2"/>
      </rPr>
      <t>A water point is recorded as Functional when it fulfills one or more of the following conditions</t>
    </r>
  </si>
  <si>
    <t>●The scheme is technically working and in use by communities
●The scheme is in use by households but there exists minor leaks in springs and minor problems (cracks, leaks) in the hand dug well
● If the hand dug well has enough water but stopped giving service only due to the need for minor maintenances such as changing of bobbin, rod centralizer, U-seal, O-ring and foot valve. Because the above spare parts are relatively cheap and technically easily replacable
● A spring which is not in use by the community due to breakages of faucets
● A water point that still technically works but which community has decided not to use due to bacteriological water quality problem. It is taken as functional assuming that it will be treated/disinfected and can be made functional</t>
  </si>
  <si>
    <r>
      <rPr>
        <sz val="12"/>
        <rFont val="Calibri"/>
        <family val="2"/>
      </rPr>
      <t xml:space="preserve">● </t>
    </r>
    <r>
      <rPr>
        <b/>
        <sz val="12"/>
        <rFont val="Calibri"/>
        <family val="2"/>
      </rPr>
      <t>A water point is recorded as Non-functional when it fulfills one or more of the following conditions</t>
    </r>
  </si>
  <si>
    <t>● A poorly sited water point that still technically works but which the majority of the households has decided not to use. The poor siting may be due to location of the water point at far distance, location not agreed by households, location in a non-technically feasible site etc.
● A water point that still technically works but which community has decided not to use due to water quality problem (mainly of chemical quality)
● A water point that is not in use by the majority of the households due to no WASHCO to manage the scheme and no tariff collection started due to poor management of the scheme
● A hand dug/shallow well which pump is broken (other than need for minor maintenance) and is not giving service
● A hand dug/shallow well which is not in use by the majority of the households due to complete drying of the well or not enough volume of water to the households
● A spring which is highly leaking or water is not flowing out of the spring eye due to major breakdown of the spring eye
● A spring in which the collection chamber is highly leaking and difficult to be used by the majority of the households</t>
  </si>
  <si>
    <t>● It is good to have instructions and descriptions printed with the formats when you go to the field</t>
  </si>
  <si>
    <t>Contact:</t>
  </si>
  <si>
    <t>Abebaw Getachew (M&amp;E), TEL: 09 21 33 84 36, EMAIL: getachewabebaw@gmail.com</t>
  </si>
  <si>
    <r>
      <rPr>
        <b/>
        <sz val="10"/>
        <rFont val="Verdana"/>
        <family val="2"/>
      </rPr>
      <t>Name of Format:</t>
    </r>
    <r>
      <rPr>
        <b/>
        <i/>
        <sz val="10"/>
        <rFont val="Verdana"/>
        <family val="2"/>
      </rPr>
      <t>Form 1: Rural Community Water Supply Inventory Format</t>
    </r>
  </si>
  <si>
    <t>This format is filled for Water Points constructed for Communities with the COWASH support through the CMP approach.</t>
  </si>
  <si>
    <t>Column no. in Form 1</t>
  </si>
  <si>
    <t>Name of The Column</t>
  </si>
  <si>
    <t>Column name in database</t>
  </si>
  <si>
    <t>Description of the column</t>
  </si>
  <si>
    <t>Serial number</t>
  </si>
  <si>
    <t>OID</t>
  </si>
  <si>
    <t>Running serial number (SN) for data collection. Changed to original id (OID) when moved to database.</t>
  </si>
  <si>
    <t>Kebele name</t>
  </si>
  <si>
    <t>Kebele</t>
  </si>
  <si>
    <t xml:space="preserve">Name of the kebele where the community water point is constructed. </t>
  </si>
  <si>
    <t>Village name (gott)</t>
  </si>
  <si>
    <t>Village</t>
  </si>
  <si>
    <t>Name of the villagein the kebelewhere the community water point is constructed.</t>
  </si>
  <si>
    <t>Site name (Name of the WASH-facility)</t>
  </si>
  <si>
    <t>Site_name</t>
  </si>
  <si>
    <t>The name of the site in the village/gott where the community water point is constructed will be indicated here. Name of the site must be unique so that there are no other sites with the same name in the woreda.</t>
  </si>
  <si>
    <t>X-coordinate (longitude)</t>
  </si>
  <si>
    <t>X_coordinate</t>
  </si>
  <si>
    <r>
      <rPr>
        <sz val="10"/>
        <rFont val="Verdana"/>
        <family val="2"/>
      </rPr>
      <t xml:space="preserve">First make sure that the GPS is setup as per the instructions. Next read the </t>
    </r>
    <r>
      <rPr>
        <b/>
        <sz val="10"/>
        <rFont val="Verdana"/>
        <family val="2"/>
      </rPr>
      <t xml:space="preserve">Longitude (Easting) or the first figure </t>
    </r>
    <r>
      <rPr>
        <sz val="10"/>
        <rFont val="Verdana"/>
        <family val="2"/>
      </rPr>
      <t>in the GPS and record it here. Coordinates are in meters according to UTM Adindan CRS</t>
    </r>
  </si>
  <si>
    <t>Y-coordinate (latitude)</t>
  </si>
  <si>
    <t>Y_coordinate</t>
  </si>
  <si>
    <r>
      <rPr>
        <sz val="10"/>
        <rFont val="Verdana"/>
        <family val="2"/>
      </rPr>
      <t xml:space="preserve">First make sure that the GPS is setup as per the instructions. Next read the </t>
    </r>
    <r>
      <rPr>
        <b/>
        <sz val="10"/>
        <rFont val="Verdana"/>
        <family val="2"/>
      </rPr>
      <t xml:space="preserve">Latitude (Northing) or 2nd figure </t>
    </r>
    <r>
      <rPr>
        <sz val="10"/>
        <rFont val="Verdana"/>
        <family val="2"/>
      </rPr>
      <t>in the GPS and record it here. Coordinates are in meters according to UTM Adindan CRS</t>
    </r>
  </si>
  <si>
    <t>UTM -zone
(36N, 36P, 37N, 37P, 38N or 38P)</t>
  </si>
  <si>
    <t>UTM_zone</t>
  </si>
  <si>
    <t>This is the position format of the GPS set for the data collection. UTM-zone can be checked from the GPS-device's screen with the coordinate data for the community water point. Please properly ready the GPS and indicate the appropriate number in the space provided by properly reading the GPS. Example, if the UTM-zone is 37N, you record this code in this space.</t>
  </si>
  <si>
    <t>Altitude (meter)</t>
  </si>
  <si>
    <t>Altitude</t>
  </si>
  <si>
    <t>First make sure that the GPS is setup as per the instructions. Next read the altitude/elevation from the GPS and record here.</t>
  </si>
  <si>
    <t>Type of protected water supply 
1. Hand dug well
2. Rope pump
3. Shallow well
4. Deep well with distribution (Borehole)
5. Protected spring
6. Spring with distribution
7. Other</t>
  </si>
  <si>
    <t>Type_of_PWS</t>
  </si>
  <si>
    <t xml:space="preserve">In here, you record the type of water point constructed for the community. Indicate the code of the water point only. For example, if the water point is Hand Dug Well, you indicate 1, if the water point constructed is Protected Spring (On Spot Spring) indicate 5 in the space provided. </t>
  </si>
  <si>
    <t>Functionality status of the water scheme                  
0. Abandoned during construction
1. Functional
2. Non-functional</t>
  </si>
  <si>
    <t>Function</t>
  </si>
  <si>
    <r>
      <rPr>
        <sz val="10"/>
        <rFont val="Verdana"/>
        <family val="2"/>
      </rPr>
      <t xml:space="preserve">This is the space to indicate the functionality status of the water point at the time of visit. If the water point constructed is not functioning (pump broken, no adequate water for the beneficiaries,it is not used due to bacteorological reasonsetc.) you put 2 in the space provided. If the water point constructed has no problemor it is non-functional due to minor problems which can be easily repairable, you put 1 in the space provided. If the water point is abandoned during construction, 0 will be indicated in the space. Functionality of COWASH-facilities is checked every year. If the status changes from previous year the number is colored </t>
    </r>
    <r>
      <rPr>
        <b/>
        <sz val="10"/>
        <color indexed="30"/>
        <rFont val="Verdana"/>
        <family val="2"/>
      </rPr>
      <t xml:space="preserve">BLUE </t>
    </r>
    <r>
      <rPr>
        <sz val="10"/>
        <rFont val="Verdana"/>
        <family val="2"/>
      </rPr>
      <t xml:space="preserve">As an example, if non-functional water point has changed to functional record changes from 2 to </t>
    </r>
    <r>
      <rPr>
        <b/>
        <sz val="10"/>
        <rFont val="Verdana"/>
        <family val="2"/>
      </rPr>
      <t>1 coloured with Blue.</t>
    </r>
  </si>
  <si>
    <t>Reason for non-functionality 
1. Broken 2. Not enough water 3. Management /Finance Problem 4. Other</t>
  </si>
  <si>
    <t>Reason_f_non</t>
  </si>
  <si>
    <r>
      <rPr>
        <sz val="10"/>
        <rFont val="Verdana"/>
        <family val="2"/>
      </rPr>
      <t>This will not be filled if the water point is functioning properly (if 1 is filled for Column 10). If the water point is not functioning (or 2 or 0 is filled for Column 10), the code for the reason of non-functionality will be indicated here. If the water point is non-functional due to pump breakage, 1 will be filled; if the water point has no adequate water, 2 will be filled; if the reason is management/finance problem, 3 will be filled. For reasons not mentioned in the list, you indicate 4. If the status has changed during updating, change the color of the the record to</t>
    </r>
    <r>
      <rPr>
        <sz val="10"/>
        <color indexed="30"/>
        <rFont val="Verdana"/>
        <family val="2"/>
      </rPr>
      <t xml:space="preserve"> </t>
    </r>
    <r>
      <rPr>
        <b/>
        <sz val="10"/>
        <color indexed="30"/>
        <rFont val="Verdana"/>
        <family val="2"/>
      </rPr>
      <t>BLUE</t>
    </r>
  </si>
  <si>
    <t>Total number of households having access to improved latrine and hand washing facility</t>
  </si>
  <si>
    <t>HH_acc_lat</t>
  </si>
  <si>
    <t>Total number of households benefitting from the water point constructed by COWASH (actual beneficiaries regardless of distance) and who have access to imporved latrines with hand washing facilities. Please note that this is access, not usage.</t>
  </si>
  <si>
    <r>
      <rPr>
        <sz val="10"/>
        <rFont val="Verdana"/>
        <family val="2"/>
      </rPr>
      <t xml:space="preserve">Estimated number of </t>
    </r>
    <r>
      <rPr>
        <b/>
        <sz val="10"/>
        <rFont val="Verdana"/>
        <family val="2"/>
      </rPr>
      <t xml:space="preserve">households </t>
    </r>
    <r>
      <rPr>
        <sz val="10"/>
        <rFont val="Verdana"/>
        <family val="2"/>
      </rPr>
      <t>within 1.5 km radius of the scheme</t>
    </r>
  </si>
  <si>
    <t>HH_1_5_km</t>
  </si>
  <si>
    <r>
      <rPr>
        <sz val="10"/>
        <rFont val="Verdana"/>
        <family val="2"/>
      </rPr>
      <t xml:space="preserve">This is </t>
    </r>
    <r>
      <rPr>
        <b/>
        <sz val="10"/>
        <rFont val="Verdana"/>
        <family val="2"/>
      </rPr>
      <t>filled if the water point is functional</t>
    </r>
    <r>
      <rPr>
        <sz val="10"/>
        <rFont val="Verdana"/>
        <family val="2"/>
      </rPr>
      <t>. If the water point is functional, the total number of households approximately within 1.5 km radius (</t>
    </r>
    <r>
      <rPr>
        <b/>
        <i/>
        <sz val="10"/>
        <rFont val="Verdana"/>
        <family val="2"/>
      </rPr>
      <t>15-20 minutes walking distance single trip</t>
    </r>
    <r>
      <rPr>
        <sz val="10"/>
        <rFont val="Verdana"/>
        <family val="2"/>
      </rPr>
      <t xml:space="preserve">) having access to the water point will be indicated here. The total no. of households having access within 1.5 km radius can be estimated in collaboration with the WASHCO of the water point. This is calculated as per the definition in use by the region. If the status has changed during updating, change the color of the record to </t>
    </r>
    <r>
      <rPr>
        <b/>
        <sz val="10"/>
        <color indexed="30"/>
        <rFont val="Verdana"/>
        <family val="2"/>
      </rPr>
      <t>BLUE</t>
    </r>
    <r>
      <rPr>
        <b/>
        <sz val="10"/>
        <rFont val="Verdana"/>
        <family val="2"/>
      </rPr>
      <t>.</t>
    </r>
  </si>
  <si>
    <r>
      <rPr>
        <sz val="10"/>
        <rFont val="Verdana"/>
        <family val="2"/>
      </rPr>
      <t xml:space="preserve">Estimated number of </t>
    </r>
    <r>
      <rPr>
        <b/>
        <sz val="10"/>
        <rFont val="Verdana"/>
        <family val="2"/>
      </rPr>
      <t xml:space="preserve">households </t>
    </r>
    <r>
      <rPr>
        <sz val="10"/>
        <rFont val="Verdana"/>
        <family val="2"/>
      </rPr>
      <t>within 1.0 km radius of the scheme</t>
    </r>
  </si>
  <si>
    <t>HH_1_km</t>
  </si>
  <si>
    <r>
      <rPr>
        <sz val="10"/>
        <rFont val="Verdana"/>
        <family val="2"/>
      </rPr>
      <t xml:space="preserve">This is </t>
    </r>
    <r>
      <rPr>
        <b/>
        <sz val="10"/>
        <rFont val="Verdana"/>
        <family val="2"/>
      </rPr>
      <t>filled if the water point is functional</t>
    </r>
    <r>
      <rPr>
        <sz val="10"/>
        <rFont val="Verdana"/>
        <family val="2"/>
      </rPr>
      <t xml:space="preserve">. If the water point is functional, the total number of households approximately within </t>
    </r>
    <r>
      <rPr>
        <b/>
        <sz val="10"/>
        <rFont val="Verdana"/>
        <family val="2"/>
      </rPr>
      <t xml:space="preserve">1 </t>
    </r>
    <r>
      <rPr>
        <sz val="10"/>
        <rFont val="Verdana"/>
        <family val="2"/>
      </rPr>
      <t xml:space="preserve">km radius (10-15minutes walking distance single trip) having access to the water pointas per GTP II standard will be indicated here. The total no. of households having access within </t>
    </r>
    <r>
      <rPr>
        <b/>
        <sz val="10"/>
        <rFont val="Verdana"/>
        <family val="2"/>
      </rPr>
      <t xml:space="preserve">1 </t>
    </r>
    <r>
      <rPr>
        <sz val="10"/>
        <rFont val="Verdana"/>
        <family val="2"/>
      </rPr>
      <t xml:space="preserve">km radius can be estimated in collaboration with the WASHCO of the water point. This is calculatedas per the definition in use by the region. If the status has changed during updating, change the color of the record to </t>
    </r>
    <r>
      <rPr>
        <b/>
        <sz val="10"/>
        <color indexed="30"/>
        <rFont val="Verdana"/>
        <family val="2"/>
      </rPr>
      <t>BLUE</t>
    </r>
    <r>
      <rPr>
        <b/>
        <sz val="10"/>
        <rFont val="Verdana"/>
        <family val="2"/>
      </rPr>
      <t>.</t>
    </r>
  </si>
  <si>
    <t>Yield of springs or machine drilled wells in litres per second *</t>
  </si>
  <si>
    <t>Yield</t>
  </si>
  <si>
    <r>
      <rPr>
        <sz val="10"/>
        <rFont val="Verdana"/>
        <family val="2"/>
      </rPr>
      <t xml:space="preserve">In here, the amount of water (in liters) per second will be recorded. Yield has been measured during construction by construction supervisor. </t>
    </r>
    <r>
      <rPr>
        <b/>
        <sz val="10"/>
        <rFont val="Verdana"/>
        <family val="2"/>
      </rPr>
      <t>If the yield was not measured during construction and the information is not available, this can be left empty.</t>
    </r>
  </si>
  <si>
    <t>Status of the water scheme
1. New 2. Rehabilitation
3. Expansion</t>
  </si>
  <si>
    <t>Status</t>
  </si>
  <si>
    <t xml:space="preserve">This refers to whether the water point is newly constructed or rehabilitated or expanded. If the water point is New, you indicate 1; if it is rehabilitated you fill 2; if it is expansion 3 will be filled. </t>
  </si>
  <si>
    <t>Year of construction/rehabilitation/ expansion of the water scheme (Ethiopian calendar)</t>
  </si>
  <si>
    <t>Y_of_constr</t>
  </si>
  <si>
    <r>
      <rPr>
        <sz val="10"/>
        <rFont val="Verdana"/>
        <family val="2"/>
      </rPr>
      <t xml:space="preserve">The year (in Ethiopian Calendar) when the water point construction or rehabilitation or expansion was completed will be recorded here. The year is </t>
    </r>
    <r>
      <rPr>
        <b/>
        <sz val="10"/>
        <rFont val="Verdana"/>
        <family val="2"/>
      </rPr>
      <t xml:space="preserve">FOUR </t>
    </r>
    <r>
      <rPr>
        <sz val="10"/>
        <rFont val="Verdana"/>
        <family val="2"/>
      </rPr>
      <t>digit.  Example, if the water point construction is completed in 2005 Ethiopian Calendar, you record 2005; if it is completed in 2004, you record 2004 in the space provided.</t>
    </r>
  </si>
  <si>
    <t>Estimated number of population using the scheme regardless of distance</t>
  </si>
  <si>
    <t>Population</t>
  </si>
  <si>
    <r>
      <rPr>
        <sz val="10"/>
        <rFont val="Verdana"/>
        <family val="2"/>
      </rPr>
      <t xml:space="preserve">The </t>
    </r>
    <r>
      <rPr>
        <b/>
        <sz val="10"/>
        <rFont val="Verdana"/>
        <family val="2"/>
      </rPr>
      <t xml:space="preserve">total number of peopleusing the water pointregardless of distancewill be indicated in this space. Sometimes, the number of households benefiting from the water points multiplied by the average family size of a household may not give the same figure. The total number of people using the water point can be obtained from theapplication of the WASHCO available in the WASHCO file at the CMP Supervisor’s office. If the status has changed during updating, change the color of the record to </t>
    </r>
    <r>
      <rPr>
        <b/>
        <sz val="10"/>
        <color indexed="30"/>
        <rFont val="Verdana"/>
        <family val="2"/>
      </rPr>
      <t>BLUE</t>
    </r>
    <r>
      <rPr>
        <b/>
        <sz val="10"/>
        <rFont val="Verdana"/>
        <family val="2"/>
      </rPr>
      <t>.</t>
    </r>
  </si>
  <si>
    <t>Depth of the well (meters) *</t>
  </si>
  <si>
    <t>Depth</t>
  </si>
  <si>
    <t>This applies for hand dug wells/drilled wells. The total depth of the well can be obtained from the ‘Hand Dug Well orDrilled WellConstruction Progress Format’ in the WASHCO file in the Woreda CMP Supervisor office. If you cannot get it in the WASHCO file you can leave the space unfilled.</t>
  </si>
  <si>
    <t>Water column of hand dug well (meters) *</t>
  </si>
  <si>
    <t>Water_column</t>
  </si>
  <si>
    <t>This applies only for hand dug wells. This is the height (in meter) of the well filled with water. It is advisable to take out all the water in the well and wait for 12 hours to measure the column of the water. A long stick can be inserted into the well and the wet part of the stick can be measured with a measuring tape to get the estimated water column. Usually, the measurement is taken in the morning before any beneficiary takes water from that source. If this measured data is not available in the WASHCO file you can leave the space unfilled.</t>
  </si>
  <si>
    <t>No. of  WASHCO members</t>
  </si>
  <si>
    <t>No_WASHCO_me</t>
  </si>
  <si>
    <r>
      <rPr>
        <sz val="10"/>
        <rFont val="Verdana"/>
        <family val="2"/>
      </rPr>
      <t xml:space="preserve">In here, you record the total number of WASHCO members (including the Chairman). This is easily found in the WASHCO application in the WASHCO file. If the status has changed during updating, change the color of the record to </t>
    </r>
    <r>
      <rPr>
        <b/>
        <sz val="10"/>
        <color indexed="30"/>
        <rFont val="Verdana"/>
        <family val="2"/>
      </rPr>
      <t>BLUE</t>
    </r>
    <r>
      <rPr>
        <sz val="10"/>
        <rFont val="Verdana"/>
        <family val="2"/>
      </rPr>
      <t>.</t>
    </r>
  </si>
  <si>
    <t>No. of women members of WASHCO</t>
  </si>
  <si>
    <t>No_of_women</t>
  </si>
  <si>
    <r>
      <rPr>
        <sz val="10"/>
        <rFont val="Verdana"/>
        <family val="2"/>
      </rPr>
      <t xml:space="preserve">Here, you indicate the </t>
    </r>
    <r>
      <rPr>
        <b/>
        <sz val="10"/>
        <rFont val="Verdana"/>
        <family val="2"/>
      </rPr>
      <t xml:space="preserve">total number of women members of the WASHCO </t>
    </r>
    <r>
      <rPr>
        <sz val="10"/>
        <rFont val="Verdana"/>
        <family val="2"/>
      </rPr>
      <t xml:space="preserve">who administers the water point constructed. If the total WASHCO members are 5 and 3 of them are women, you record 3 in the space provided. If the status has changed during updating, change the color of the record to </t>
    </r>
    <r>
      <rPr>
        <b/>
        <sz val="10"/>
        <color indexed="30"/>
        <rFont val="Verdana"/>
        <family val="2"/>
      </rPr>
      <t>BLUE</t>
    </r>
    <r>
      <rPr>
        <b/>
        <sz val="10"/>
        <rFont val="Verdana"/>
        <family val="2"/>
      </rPr>
      <t>.</t>
    </r>
  </si>
  <si>
    <t>Chairperson of the WASHCO  
1. Male 2. Female</t>
  </si>
  <si>
    <t>Chairperson</t>
  </si>
  <si>
    <t>If the leader/chairperson of the WASHCO of the water point is Male/Man you record 1; if the chairperson is Female/Woman, 2 will be recorded in the space provided. If the status has changed during updating, change the color of the record toBLUE.</t>
  </si>
  <si>
    <t>Number of households paying water user's fee</t>
  </si>
  <si>
    <t>User_fee</t>
  </si>
  <si>
    <r>
      <rPr>
        <sz val="10"/>
        <rFont val="Verdana"/>
        <family val="2"/>
      </rPr>
      <t xml:space="preserve">This is just to know whether any household started paying for the water getting from the water point. If there are 15 households started paying the user fee, 15 will be indicated in the space provided. If there is no household paying user fee, 0 will be recorded in the space provided. Note:- the upfront O&amp;M cash contributed by households during water point application &amp; saved in MFI is not to be taken as user fee. If the status has changed during updating, change the color of the record to </t>
    </r>
    <r>
      <rPr>
        <b/>
        <sz val="10"/>
        <color indexed="30"/>
        <rFont val="Verdana"/>
        <family val="2"/>
      </rPr>
      <t>BLUE</t>
    </r>
    <r>
      <rPr>
        <sz val="10"/>
        <rFont val="Verdana"/>
        <family val="2"/>
      </rPr>
      <t>.</t>
    </r>
  </si>
  <si>
    <t>Does the water scheme have trained pump attendant /caretaker?
1. Yes 2. No</t>
  </si>
  <si>
    <t>Trained_CT</t>
  </si>
  <si>
    <r>
      <rPr>
        <sz val="10"/>
        <rFont val="Verdana"/>
        <family val="2"/>
      </rPr>
      <t xml:space="preserve">If the water point has no pump attendant or caretaker, this space will not be filled. If the water point has pump attendant or caretaker </t>
    </r>
    <r>
      <rPr>
        <b/>
        <sz val="10"/>
        <rFont val="Verdana"/>
        <family val="2"/>
      </rPr>
      <t xml:space="preserve">AND </t>
    </r>
    <r>
      <rPr>
        <sz val="10"/>
        <rFont val="Verdana"/>
        <family val="2"/>
      </rPr>
      <t xml:space="preserve">that person is trained in Water Point Operation and Maintenance, then 1 will be registered; If the water point has a pump attendant/caretaker BUT not trained in Water Point Operation and Maintenance, then 2 will be filled. If the status has changed during updating, change the color of the record to </t>
    </r>
    <r>
      <rPr>
        <b/>
        <sz val="10"/>
        <color indexed="30"/>
        <rFont val="Verdana"/>
        <family val="2"/>
      </rPr>
      <t>BLUE</t>
    </r>
    <r>
      <rPr>
        <sz val="10"/>
        <rFont val="Verdana"/>
        <family val="2"/>
      </rPr>
      <t>.</t>
    </r>
  </si>
  <si>
    <t>Planned construction cost approved by WWT (including community contribution)
Total (birr)</t>
  </si>
  <si>
    <t>Planned_cost</t>
  </si>
  <si>
    <t>This is the amount of birr (from COWASH and from the beneficiary community) required for the construction of the water point. Usually, 85% of the cost is from COWASH and the remaining 15% is covered by the beneficiary community in terms of material and labour or cash. This contribution from the community excludes the upfront cash contribution for O&amp;M. This total planned construction cost figure can be obtained from the WWT approval form or the Funding Agreement (FA) signed between the WASHCO chairperson &amp; WWT chairperson. In very few cases where the cost cannot be found in the WWT approval form or the FA, the cost filled in the field appraisal format can be taken. In any ways, the contribution from COWASH and the Community contribution should be added to arrive at the planned construction cost of the water point.</t>
  </si>
  <si>
    <t>Actual grant (birr)</t>
  </si>
  <si>
    <t>Grant</t>
  </si>
  <si>
    <t>The actual amount of funds (grant) expended (in birr) for the water point construction from COWASH contribution will be indicated here.  The COWASH contribution spent for the construction (in birr) can be obtained from WASHCO ledger or by adding all the expenditures in the Receipts submitted to Woreda CMP Supervisor. It is advisable to talk to the Woreda CMP Supervisor or refer to the WASHCO file to get the actual construction cost spent for COWASH contribution.</t>
  </si>
  <si>
    <t>Actual community contribution in kind or/and in cash (birr)</t>
  </si>
  <si>
    <t>Comm_contr</t>
  </si>
  <si>
    <t>This is the contribution of the beneficiary community (in local material and labour or cash) converted into birr. If communities contribute cash for the construction and procure materials then this cash has to be included in the community contribution. However, the UPFRONT CASH CONTRIBUTED FOR O&amp;M BY THE COMMUNITY SHOULD NOT BE INCLUDED HERE. The in kind community contribution converted in birr can be obtained from ‘CMP Community Material and Labour Supply Summary Format’ filled by WASHCO in cooperation with the contractor/artisan or any woreda staff assigned for the follow-up of the construction of the water point. If these formats have not been filled during construction of the water point, it will be difficult to estimate the community contribution. In this case, it is better to put the minimum contribution (15%) of the cost of the construction. Filling the formats during construction is thus mandatory.</t>
  </si>
  <si>
    <t>Actual total construction cost Total (birr)</t>
  </si>
  <si>
    <t>Total_cost</t>
  </si>
  <si>
    <t>The actual amount of funds expended (COWASH contribution + Community Contribution in birr) for the construction will be filled here. This is Column 30 + Column 31 of Form 1.</t>
  </si>
  <si>
    <t>Is the water source fenced? 1. Yes  2. No</t>
  </si>
  <si>
    <t>Fenced</t>
  </si>
  <si>
    <t>This is to know whether the water point is properly fenced or not.In case of springs the source, collection chamber, distribution points should be fenced.If the water point is fenced, then 1 will be filled if not 2 will be indicated in the space provided.  If the status has changed during updating, change the color of the record toBLUE.</t>
  </si>
  <si>
    <t>Remarks</t>
  </si>
  <si>
    <t>Any important information that clarifies any of the columns or gives additional information about the water point can be indicated in the ‘Remarks’ column.</t>
  </si>
  <si>
    <r>
      <rPr>
        <b/>
        <sz val="10"/>
        <rFont val="Verdana"/>
        <family val="2"/>
      </rPr>
      <t>Name of Format:</t>
    </r>
    <r>
      <rPr>
        <b/>
        <i/>
        <sz val="10"/>
        <rFont val="Verdana"/>
        <family val="2"/>
      </rPr>
      <t>Form 2: Health Institution WASH Facility Inventory Format</t>
    </r>
  </si>
  <si>
    <t>This format is filled for health institutions where a water supply and/or latrine was constructed with the support of COWASH through the CMP approach.</t>
  </si>
  <si>
    <t>Column no. in Form 2</t>
  </si>
  <si>
    <t xml:space="preserve">Name of the kebele of the health facility where the water point and/or latrine is constructed with the COWASH support through the CMP approach.  </t>
  </si>
  <si>
    <t xml:space="preserve">Name of the village in the kebele of the health facility where the water point and/or latrine is constructed by COWASH. </t>
  </si>
  <si>
    <t>Name of the health facility</t>
  </si>
  <si>
    <t>The name of the Health Facility where the water point and/or latrine is constructed by COWASH will be indicated here. Name of the Health Facility must be unique so that there are no other health facilities with the same name in the Woreda. If the same health facility has two or more COWASH-facilities, add the abbreviation of the type of the built facility after the site name i.e. Mambuk HDW / Mambuk VIPL.</t>
  </si>
  <si>
    <t>Type of health facility 
1. Clinic 2. Health Post
3. Upgraded Health Post
4. Health Center</t>
  </si>
  <si>
    <t>H_facil_type</t>
  </si>
  <si>
    <t>The code for the type of health facility where the water point and/or latrine is constructed with the COWASH support through the CMP approach. Example, if the health facility is Health Post, 1 will be filled; if it is a Health Center, 4 will be filled.</t>
  </si>
  <si>
    <r>
      <rPr>
        <sz val="10"/>
        <rFont val="Verdana"/>
        <family val="2"/>
      </rPr>
      <t xml:space="preserve">This is the longitudinal coordinate of the water point or latrine constructed for the health facility by COWASH. First make sure that the GPS is setup as per the instructions. Put the GPS on top of the water point or between the latrines (or next to latrine) before recording the longitude of the facility. Next, read the </t>
    </r>
    <r>
      <rPr>
        <b/>
        <sz val="10"/>
        <rFont val="Verdana"/>
        <family val="2"/>
      </rPr>
      <t>Longitude (Easting) or first figurein the GPS and record it here. Coordinates are in metersaccording to UTM Adindan CRS</t>
    </r>
  </si>
  <si>
    <r>
      <rPr>
        <sz val="10"/>
        <rFont val="Verdana"/>
        <family val="2"/>
      </rPr>
      <t xml:space="preserve">This is the latitudinal coordinate of the water point or latrine constructed for the health facility by COWASH. First make sure that the GPS is setup as per the instructions. Put the GPS on top of the water point or between the latrines (or next to latrine) before recording the latitude of the facility. Next, read the </t>
    </r>
    <r>
      <rPr>
        <b/>
        <sz val="10"/>
        <rFont val="Verdana"/>
        <family val="2"/>
      </rPr>
      <t xml:space="preserve">Latitude (Northing) or second figure </t>
    </r>
    <r>
      <rPr>
        <sz val="10"/>
        <rFont val="Verdana"/>
        <family val="2"/>
      </rPr>
      <t>in the GPS and record it in the space provided. Coordinates are in meters according to UTM Adindan CRS</t>
    </r>
  </si>
  <si>
    <t>This is the position format of the GPS set for the data collection. UTM-zone can be checked from the GPS-device's screen with the coordinate data for the health institution. Please properly ready the GPS and indicate the appropriate number in the space provided by properly reading the GPS. Example, if the UTM-zone is 37N, you record this number in this space.</t>
  </si>
  <si>
    <t>First make sure that the GPS is setup as per the instructions. Be closer to the water point or latrine before recording the altitude of the area.  Next read the altitude/elevation from the GPS and record it in the space provided.</t>
  </si>
  <si>
    <t>Type of safe water supply
1. No water supply
2. Protected well/spring
3. Rainwater harvesting
4. Shallow well with hand pump 5. Pipeline connection
6. Other safe water source</t>
  </si>
  <si>
    <t>Type_of_SWS</t>
  </si>
  <si>
    <r>
      <rPr>
        <b/>
        <sz val="10"/>
        <rFont val="Verdana"/>
        <family val="2"/>
      </rPr>
      <t xml:space="preserve">Column 10 to Column 17 applies only for water points constructed by COWASH. </t>
    </r>
    <r>
      <rPr>
        <sz val="10"/>
        <rFont val="Verdana"/>
        <family val="2"/>
      </rPr>
      <t xml:space="preserve">In here, you record the type of water point constructed for the Health Facility. Indicate the </t>
    </r>
    <r>
      <rPr>
        <b/>
        <sz val="10"/>
        <rFont val="Verdana"/>
        <family val="2"/>
      </rPr>
      <t xml:space="preserve">Code </t>
    </r>
    <r>
      <rPr>
        <sz val="10"/>
        <rFont val="Verdana"/>
        <family val="2"/>
      </rPr>
      <t>of the water point only. For example, if the water point is Protected well or Spring, you indicate 2 or if the water point constructed is Shallow well with hand pump, you record 4 in the space provided.</t>
    </r>
  </si>
  <si>
    <t xml:space="preserve">Functionality status of the water scheme                  
0. Abandoned during construction
1. Functional
2. Non-functional   </t>
  </si>
  <si>
    <r>
      <rPr>
        <sz val="10"/>
        <rFont val="Verdana"/>
        <family val="2"/>
      </rPr>
      <t xml:space="preserve">This is the space to indicate the functionality status of the water point at the time of visit. If the water point constructed is not functioning (pump broken, no adequate water for the beneficiaries, etc.) you put 2 in the space provided. If the water point constructed has no problem, you put 1 in the space provided. If the water point is abandoned during construction, 0 will be indicated in the space. Functionality of COWASH-facilities is checked every year. If the status changes from previous year the number is colored </t>
    </r>
    <r>
      <rPr>
        <b/>
        <sz val="10"/>
        <color indexed="30"/>
        <rFont val="Verdana"/>
        <family val="2"/>
      </rPr>
      <t>BLUE</t>
    </r>
    <r>
      <rPr>
        <b/>
        <sz val="10"/>
        <rFont val="Verdana"/>
        <family val="2"/>
      </rPr>
      <t xml:space="preserve"> </t>
    </r>
    <r>
      <rPr>
        <sz val="10"/>
        <rFont val="Verdana"/>
        <family val="2"/>
      </rPr>
      <t xml:space="preserve">As an example, if non-functional water point has changed to functional record changes from 2 to </t>
    </r>
    <r>
      <rPr>
        <b/>
        <sz val="10"/>
        <rFont val="Verdana"/>
        <family val="2"/>
      </rPr>
      <t>1</t>
    </r>
    <r>
      <rPr>
        <sz val="10"/>
        <rFont val="Verdana"/>
        <family val="2"/>
      </rPr>
      <t>.</t>
    </r>
  </si>
  <si>
    <t xml:space="preserve">Reason for non-functionality 
1. Broken
2. Not enough water
3. Management /Finance Problem 4. Other   </t>
  </si>
  <si>
    <r>
      <rPr>
        <sz val="10"/>
        <rFont val="Verdana"/>
        <family val="2"/>
      </rPr>
      <t xml:space="preserve">This will not be filled if the Health Facility water point is functioning properly (if 1 is filled for Column 11). If the water point is not functioning (or 2 or 0 is filled for Column 11), the code for the reason of non-functionality will be indicated here. If the water point is non-functional due to pump breakage, 1 will be filled; if the water point has no adequate water, 2 will be filled; if the reason is not functioning due to management/finance problem, 3 will be filled. For reasons of non-functionalitynot mentioned in the list, you indicate 4 in the space provided. If the status has changed during updating, change the color of the the record to </t>
    </r>
    <r>
      <rPr>
        <b/>
        <sz val="10"/>
        <color indexed="30"/>
        <rFont val="Verdana"/>
        <family val="2"/>
      </rPr>
      <t>BLUE</t>
    </r>
    <r>
      <rPr>
        <sz val="10"/>
        <rFont val="Verdana"/>
        <family val="2"/>
      </rPr>
      <t>.</t>
    </r>
  </si>
  <si>
    <t>Status of the water scheme   
1. New 2. Rehabilitation
3. Expansion</t>
  </si>
  <si>
    <t>This refers to whether the health facility water point conctructed by COWASH is newly constructed or rehabilitated or expanded. If the water point is newly constructed, you indicate 1; if it is rehabilitated you fill 2; if it is expansion 3 will be filled.</t>
  </si>
  <si>
    <t>In here, the amount of water (in liters) per second will be recorded. Yield has been measured during construction by construction supervisor. If the yield was not measured during construction and the information is not available, this can be left empty.</t>
  </si>
  <si>
    <t>This applies for hand dug wells/drilled wells. The total depth of the well dug/drilled for the health facility can be obtained from the ‘Hand Dug Well or Drilled Well Construction Progress Format’ in the WASHCO file in the Woreda CMP Supervisor office. If you cannot get it in the WASHCO file you can leave the space unfilled.</t>
  </si>
  <si>
    <t>This applies only for hand dug wells. This is the height (in meter) of the well filled with water. It is advisable to take out all the water in the well and wait for 12 hours to measure the column of the water. A long stick can be inserted into the depth of the well and the wet part of the stick can be measured with a measuring tape to get the estimated water column. Usually, the measurement is taken in the morning before any beneficiary takes water from that source. If this measured data is not available in the WASHCO file you can leave the space unfilled.</t>
  </si>
  <si>
    <t>Does the water scheme have trained pump attendant /caretaker? 1. Yes 2. No</t>
  </si>
  <si>
    <r>
      <rPr>
        <sz val="10"/>
        <rFont val="Verdana"/>
        <family val="2"/>
      </rPr>
      <t xml:space="preserve">If the waterpoint constructed by COWASHfor the health facility has no pump attendant or caretaker, this space will not be filled. If the water point has pump attendant or caretaker </t>
    </r>
    <r>
      <rPr>
        <b/>
        <sz val="10"/>
        <rFont val="Verdana"/>
        <family val="2"/>
      </rPr>
      <t xml:space="preserve">AND </t>
    </r>
    <r>
      <rPr>
        <sz val="10"/>
        <rFont val="Verdana"/>
        <family val="2"/>
      </rPr>
      <t xml:space="preserve">that person is trained in Water Point Operation and Maintenance, then 1 will be registered; If the water point has a pump attendant/caretaker BUT not trained in Water Point Operation and Maintenance, then 2 will be filled. If the status has changed during updating, change the color of the the record to </t>
    </r>
    <r>
      <rPr>
        <b/>
        <sz val="10"/>
        <rFont val="Verdana"/>
        <family val="2"/>
      </rPr>
      <t>BLUE</t>
    </r>
    <r>
      <rPr>
        <sz val="10"/>
        <rFont val="Verdana"/>
        <family val="2"/>
      </rPr>
      <t>.</t>
    </r>
  </si>
  <si>
    <t>How many latrine blocks constructed by COWASH</t>
  </si>
  <si>
    <t>Lat_blocks</t>
  </si>
  <si>
    <r>
      <rPr>
        <sz val="10"/>
        <rFont val="Verdana"/>
        <family val="2"/>
      </rPr>
      <t xml:space="preserve">This is the number of </t>
    </r>
    <r>
      <rPr>
        <b/>
        <sz val="10"/>
        <rFont val="Verdana"/>
        <family val="2"/>
      </rPr>
      <t xml:space="preserve">building blocks (not the number of rooms in toilet) </t>
    </r>
    <r>
      <rPr>
        <sz val="10"/>
        <rFont val="Verdana"/>
        <family val="2"/>
      </rPr>
      <t>constructed for the health facility by COWASH during data collection year. For instance, if two buildings/toilets are constructed in the health facility, 2 will be recorded in the space provided.</t>
    </r>
  </si>
  <si>
    <t>Year of construction /rehabilitation /expansion of the facility (Ethiopian calendar)</t>
  </si>
  <si>
    <t xml:space="preserve">The year (in Ethiopian Calendar) when the water point constructed by COWASH for the health facility is constructed or rehabilitated or expanded completed will be recorded here. If it is a latrine, you will record the year when the construction of the latrine is completed. The year is FOUR digits.  Example, if the water point construction/rehabilitation/expansion or the construction of the latrine is completed in 2005 Ethiopian Calendar, 2005 will be recorded; if it was completed in 2004, you will record 2004 in the space provided. </t>
  </si>
  <si>
    <t>Planned construction cost approved by WWT including community contribution
Total (birr)</t>
  </si>
  <si>
    <t xml:space="preserve">Planned_cost  </t>
  </si>
  <si>
    <t>This is the amount of birr (from COWASH AND from the beneficiary community) required for the construction of the water point and/or latrine. Usually, either a water point or latrine is constructed for a health facility. However, if both a water point and latrine are constructed by COWASH for a health facility, the planned construction cost will be the SUM of the cost required for the construction of the two facilities. Usually, 85% of the cost is from COWASH and the remaining 15% is covered by the beneficiary community in terms of material and labour or cash. This contribution from the community excludes the upfront cash contribution for O&amp;M. This figure can be obtained from the field appraisal format filled for the water point and/or the latrine. If this is not found from the appraisal format (desk appraisal or field appraisal) you may take the planned cost of construction from the annual plan (for 85% from COWASH) and add 15% estimate contribution from the beneficiary community. In any ways, the contribution from COWASH and the Community contribution should be added to arrive at the planned construction cost of the facility or facilities.</t>
  </si>
  <si>
    <r>
      <rPr>
        <sz val="10"/>
        <rFont val="Verdana"/>
        <family val="2"/>
      </rPr>
      <t xml:space="preserve">The actual amount of funds (grant) expended (in birr) for the water point and/or latrine construction from COWASH contribution will be indicated here. The COWASH contribution spent for the construction (in birr) can be obtained from WASHCO ledger or by adding all the expenditures in the </t>
    </r>
    <r>
      <rPr>
        <b/>
        <sz val="10"/>
        <rFont val="Verdana"/>
        <family val="2"/>
      </rPr>
      <t xml:space="preserve">receipts </t>
    </r>
    <r>
      <rPr>
        <sz val="10"/>
        <rFont val="Verdana"/>
        <family val="2"/>
      </rPr>
      <t>submitted to Woreda CMP Supervisor. It is advisable to talk to the Woreda CMP Supervisor or refer to the WASHCO file to get the actual construction cost spent from COWASH contribution.</t>
    </r>
  </si>
  <si>
    <t xml:space="preserve">This is the contribution of the beneficiary community (in local material and labour) for the construction of the water point and/or the latrine for the health facility by COWASH converted into birr. The Community Contribution in birr can be obtained from ‘CMP Community Material and Labour Supply Summary Format’ filled by WASHCO in cooperation with the contractor/Artisan or any woreda staff assigned for the follow-up of the construction of the water point and/or latrine. If these formats have not been filled during construction of the water point and/or latrine, it will be difficult to estimate the community contribution. In this case, it is better to put the minimum contribution (15%) of the cost of the construction. </t>
  </si>
  <si>
    <t xml:space="preserve">The actual amount of funds expended (COWASH contribution + Community Contribution in birr) for the construction of the water point and/or latrine will be filled here. This is Column 27 + Column 28 of Form 2. </t>
  </si>
  <si>
    <t>Any important information that clarifies to any of the columns or gives additional information about the water point and/or latrine can be indicated in the ‘Remarks’ column. For instance, the number of beneficiaries of the water point and latrine, disaggregated by sex can be indicated here separately.</t>
  </si>
  <si>
    <r>
      <rPr>
        <b/>
        <sz val="10"/>
        <rFont val="Verdana"/>
        <family val="2"/>
      </rPr>
      <t>Name of Format:</t>
    </r>
    <r>
      <rPr>
        <b/>
        <i/>
        <sz val="10"/>
        <rFont val="Verdana"/>
        <family val="2"/>
      </rPr>
      <t>Form 3: School WASH Facility Inventory Format</t>
    </r>
  </si>
  <si>
    <t xml:space="preserve">This format is filled for schools where water supply and/or latrine are/is constructed with the support of COWASH through the CMP approach. </t>
  </si>
  <si>
    <t>Column no. in Form 3</t>
  </si>
  <si>
    <t xml:space="preserve">Name of the kebele of the school where the water point and/or latrine is constructed with the COWASH support through the CMP approach.  </t>
  </si>
  <si>
    <t xml:space="preserve">Name of the village in the kebele of the school where the water point and/or latrine is constructed by COWASH. </t>
  </si>
  <si>
    <t>Name of the school</t>
  </si>
  <si>
    <t>The name of the school where the water point and/or latrine is constructed by COWASH will be indicated here. Name of the school must be unique so that there are no other schools with the same name in the Woreda. If the same school has two or more COWASH-facilities, add the abbreviation of the type of the built facility after the site name i.e. Mambuk HDW / Mambuk VIPL.</t>
  </si>
  <si>
    <t>Type of the school
1. Primary 1-4
2. Primary 5-8
3. Primary 1-8
4. Secondary 9-10
5. Secondary 11-12
6. Secondary 9-12</t>
  </si>
  <si>
    <t>S_facil_type</t>
  </si>
  <si>
    <t>The code for the type of school where the water point and/or latrine is constructed with the COWASH support through the CMP approach. Example, if the school where the COWASH water point or latrine is constructed is Primary school with grade 1 to 4, then 1 will be indicated; If it is Primary with grade 5-8, then 2 will be recorded in the space provided. If the school that has got access to Water Supply or latrine is Primary with grade 1-8, then 3 will be filled.</t>
  </si>
  <si>
    <r>
      <rPr>
        <sz val="10"/>
        <rFont val="Verdana"/>
        <family val="2"/>
      </rPr>
      <t xml:space="preserve">This is the longitudinal coordinate of the water point or latrine constructed for the school by COWASH. First make sure that the GPS is setup as per the instructions. Put the GPS on top of the water point or between the latrines (or next to latrine) before recording the longitude of the facility. Next, read the </t>
    </r>
    <r>
      <rPr>
        <b/>
        <sz val="10"/>
        <rFont val="Verdana"/>
        <family val="2"/>
      </rPr>
      <t xml:space="preserve">Longitude (Easting) or first figure </t>
    </r>
    <r>
      <rPr>
        <sz val="10"/>
        <rFont val="Verdana"/>
        <family val="2"/>
      </rPr>
      <t>in the GPS and record it here. Coordinates are in meters according to UTM Adindan CRS</t>
    </r>
  </si>
  <si>
    <r>
      <rPr>
        <sz val="10"/>
        <rFont val="Verdana"/>
        <family val="2"/>
      </rPr>
      <t xml:space="preserve">This is the latitudinal coordinate of the water point or the latrine constructed for the school by COWASH. First make sure that the GPS is setup as per the instructions.  Put the GPS on top of the water point or between the latrines (or next to latrine) before recording the latitude of the facility. Next, read the </t>
    </r>
    <r>
      <rPr>
        <b/>
        <sz val="10"/>
        <rFont val="Verdana"/>
        <family val="2"/>
      </rPr>
      <t xml:space="preserve">Latitude (Northing) or second figure </t>
    </r>
    <r>
      <rPr>
        <sz val="10"/>
        <rFont val="Verdana"/>
        <family val="2"/>
      </rPr>
      <t>in the GPS and record it in the space provided. Coordinates are in meters according to UTM Adindan CRS</t>
    </r>
  </si>
  <si>
    <t>This is the position format of the GPS set for the data collection. UTM-zone can be checked from the GPS-device's screen with the coordinate data for the school. Please properly read the GPS and indicate the appropriate number in the space provided by properly reading the GPS. Example, if the UTM-zone is 37N, you record this number in this space.</t>
  </si>
  <si>
    <t>First make sure that the GPS is setup as per the instructions. Be closer to the water point or latrine before you record the altitude of the area. Next read the altitude/elevation from the GPS and record it in the space provided.</t>
  </si>
  <si>
    <t>Type of safe water supply
1. No water supply
2. Protected well/spring 
3. Rainwater harvesting 
4. Shallow well with hand pump 5. Pipeline connection
6. Other safe water source</t>
  </si>
  <si>
    <r>
      <rPr>
        <b/>
        <sz val="10"/>
        <rFont val="Verdana"/>
        <family val="2"/>
      </rPr>
      <t>Column 10 to Column 17 applies only for water points constructed by COWASH</t>
    </r>
    <r>
      <rPr>
        <sz val="10"/>
        <rFont val="Verdana"/>
        <family val="2"/>
      </rPr>
      <t>. In Column 9, you record the code for the type of water point constructed for the school by COWASH. Indicate the</t>
    </r>
    <r>
      <rPr>
        <b/>
        <sz val="10"/>
        <rFont val="Verdana"/>
        <family val="2"/>
      </rPr>
      <t>Code</t>
    </r>
    <r>
      <rPr>
        <sz val="10"/>
        <rFont val="Verdana"/>
        <family val="2"/>
      </rPr>
      <t>of the water point only. For example, if the water point is Protected well or Spring, you indicate 2 or if the water point constructed is Shallow well with hand pump, you record 4 in the space provided. If the water point constructed for the school is different from the types 1-5 indicated, you record 6.</t>
    </r>
  </si>
  <si>
    <t xml:space="preserve">Functionality status of the water scheme
0. Abandoned during construction
1. Functional
2. Non-functional     </t>
  </si>
  <si>
    <r>
      <rPr>
        <sz val="10"/>
        <rFont val="Verdana"/>
        <family val="2"/>
      </rPr>
      <t>This is the space to indicate the functionality status of the water point at the time of visit. If the water point constructed is not functioning (pump broken, no adequate water for the beneficiaries, etc.) you put 2 in the space provided. If the water point constructed has no problem, you put 1 in the space provided. If the water point is abandoned during construction, 0 will be indicated in the space. Functionality of COWASH-facilities is checked every year. If the status changes from previous year the number is colored</t>
    </r>
    <r>
      <rPr>
        <sz val="10"/>
        <color indexed="30"/>
        <rFont val="Verdana"/>
        <family val="2"/>
      </rPr>
      <t xml:space="preserve"> </t>
    </r>
    <r>
      <rPr>
        <b/>
        <sz val="10"/>
        <color indexed="30"/>
        <rFont val="Verdana"/>
        <family val="2"/>
      </rPr>
      <t>BLUE</t>
    </r>
    <r>
      <rPr>
        <b/>
        <sz val="10"/>
        <rFont val="Verdana"/>
        <family val="2"/>
      </rPr>
      <t xml:space="preserve"> </t>
    </r>
    <r>
      <rPr>
        <sz val="10"/>
        <rFont val="Verdana"/>
        <family val="2"/>
      </rPr>
      <t xml:space="preserve">As an example, if non-functional water point has changed to functional record changes from 2 to </t>
    </r>
    <r>
      <rPr>
        <b/>
        <sz val="10"/>
        <rFont val="Verdana"/>
        <family val="2"/>
      </rPr>
      <t>1</t>
    </r>
    <r>
      <rPr>
        <sz val="10"/>
        <rFont val="Verdana"/>
        <family val="2"/>
      </rPr>
      <t>.</t>
    </r>
  </si>
  <si>
    <t>Reason for non-functionality 
1. Broken
2. Not enough water
3. Management /Finance Problem 4. Other</t>
  </si>
  <si>
    <r>
      <rPr>
        <sz val="10"/>
        <rFont val="Verdana"/>
        <family val="2"/>
      </rPr>
      <t>This Column will not be filled if the school water point constructed/rehabilitated/expanded is functioning properly (</t>
    </r>
    <r>
      <rPr>
        <b/>
        <sz val="10"/>
        <rFont val="Verdana"/>
        <family val="2"/>
      </rPr>
      <t>if 1 is filled for Column 11</t>
    </r>
    <r>
      <rPr>
        <sz val="10"/>
        <rFont val="Verdana"/>
        <family val="2"/>
      </rPr>
      <t>). If the water point is not functioning (2 or 0 is filled for Column 11), the</t>
    </r>
    <r>
      <rPr>
        <b/>
        <sz val="10"/>
        <rFont val="Verdana"/>
        <family val="2"/>
      </rPr>
      <t>code</t>
    </r>
    <r>
      <rPr>
        <sz val="10"/>
        <rFont val="Verdana"/>
        <family val="2"/>
      </rPr>
      <t xml:space="preserve">for the reason of non-functionality will be indicated here. If the water point is non-functional due to pump breakage, 1 will be filled; if the water point has no adequate water, 2 will be filled; if the reason of non-functionality is management/finance problem, 3 will be filled. For reasons not mentioned in the list, you indicate 4 in the space provided. If the status has changed during updating, change the color of the the record to </t>
    </r>
    <r>
      <rPr>
        <b/>
        <sz val="10"/>
        <color indexed="30"/>
        <rFont val="Verdana"/>
        <family val="2"/>
      </rPr>
      <t>BLUE</t>
    </r>
    <r>
      <rPr>
        <sz val="10"/>
        <rFont val="Verdana"/>
        <family val="2"/>
      </rPr>
      <t>.</t>
    </r>
  </si>
  <si>
    <r>
      <rPr>
        <sz val="10"/>
        <rFont val="Verdana"/>
        <family val="2"/>
      </rPr>
      <t>This refers to whether the school water point is newly constructed or rehabilitated or expanded. If the water point for the school by COWASH is</t>
    </r>
    <r>
      <rPr>
        <b/>
        <sz val="10"/>
        <rFont val="Verdana"/>
        <family val="2"/>
      </rPr>
      <t>Newly constructed</t>
    </r>
    <r>
      <rPr>
        <sz val="10"/>
        <rFont val="Verdana"/>
        <family val="2"/>
      </rPr>
      <t>, you indicate 1; if it is rehabilitated you fill 2; if it is expansion 3 will be filled.</t>
    </r>
  </si>
  <si>
    <t>In here, the amount of water (in liters) per second will be recorded. Yield has been measured during construction by construction supervisor.</t>
  </si>
  <si>
    <t>This applies for hand dug wells/drilled wells. The total depth of the well dug/drilled for the school can be obtained from the ‘Hand Dug Well or Drilled Well Construction Progress Format’ in the WASHCO file in the Woreda CMP Supervisor office. If you cannot get it in the WASHCO file you can leave the space unfilled.</t>
  </si>
  <si>
    <t>This applies only for hand dug wells. This is the height (in meter) of the well filled with water. It is advisable to take out all the water in the well and wait for 12 hours to measure the column of the water. A long stick can be inserted into the bottom of the well and then wet part of the stick can be measured with a measuring tape to get the estimated water column. Usually, the measurement is taken in the morning before any beneficiary takes water from that source. If this measured data is not available in the WASHCO-file you can leave the space unfilled.</t>
  </si>
  <si>
    <t>Does the water scheme have trained pump attendant /caretaker (1. Yes 2. No)</t>
  </si>
  <si>
    <r>
      <rPr>
        <sz val="10"/>
        <rFont val="Verdana"/>
        <family val="2"/>
      </rPr>
      <t xml:space="preserve">If the water point constructed by COWASH for the school has no pump attendant or caretaker, this space will not be filled. If the water point has pump attendant or caretaker </t>
    </r>
    <r>
      <rPr>
        <b/>
        <sz val="10"/>
        <rFont val="Verdana"/>
        <family val="2"/>
      </rPr>
      <t xml:space="preserve">AND </t>
    </r>
    <r>
      <rPr>
        <sz val="10"/>
        <rFont val="Verdana"/>
        <family val="2"/>
      </rPr>
      <t xml:space="preserve">that person is trained in Water Point Operation and Maintenance, then 1 will be registered; If the water point has a pump attendant/caretaker BUT not trained in Water Point Operation and Maintenance, then 2 will be filled. If the status has changed during updating, change the color of the the record to </t>
    </r>
    <r>
      <rPr>
        <b/>
        <sz val="10"/>
        <color indexed="30"/>
        <rFont val="Verdana"/>
        <family val="2"/>
      </rPr>
      <t>BLUE</t>
    </r>
    <r>
      <rPr>
        <sz val="10"/>
        <rFont val="Verdana"/>
        <family val="2"/>
      </rPr>
      <t>.</t>
    </r>
  </si>
  <si>
    <t>This is the number of buildings/toilets constructed for the school by COWASH during data collection year. For instance, if two buildings/toilets are constructed by COWASH in the school, 2 will be recorded in the space provided.</t>
  </si>
  <si>
    <t>Number of rooms in the latrines constructed by COWASH</t>
  </si>
  <si>
    <t>No_of_rooms</t>
  </si>
  <si>
    <t xml:space="preserve">You count the number of rooms of the toilet build for the school and record in the space provided. Count the rooms, not the buildings. </t>
  </si>
  <si>
    <t xml:space="preserve">The year (in Ethiopian Calendar) when the water point for the school is constructed or rehabilitated or expanded by COWASH completed will be recorded here. The year of completion of the facility will be indicated in FOUR digits.  Example, if the water point construction/rehabilitation/expansion or latrine construction is completed in 2005 Ethiopian Calendar, 2005 will be recorded; if it was completed in 2004, you will record 2004 in the space provided. </t>
  </si>
  <si>
    <r>
      <rPr>
        <sz val="10"/>
        <rFont val="Verdana"/>
        <family val="2"/>
      </rPr>
      <t xml:space="preserve">Number of </t>
    </r>
    <r>
      <rPr>
        <b/>
        <sz val="10"/>
        <rFont val="Verdana"/>
        <family val="2"/>
      </rPr>
      <t xml:space="preserve">Male </t>
    </r>
    <r>
      <rPr>
        <sz val="10"/>
        <rFont val="Verdana"/>
        <family val="2"/>
      </rPr>
      <t>students</t>
    </r>
  </si>
  <si>
    <t>No_of_male</t>
  </si>
  <si>
    <r>
      <rPr>
        <sz val="10"/>
        <rFont val="Verdana"/>
        <family val="2"/>
      </rPr>
      <t xml:space="preserve">In here, you record the total number of male students of the school that the water point or latrine is constructed by COWASH. This can be found from the Parent-Teacher-Students Association/Committee file in the Woreda CMP Supervisor Office or in the Woreda Education Office. This is to be recorded for both functional or non-functional water points &amp; latrines. If the status has changed during updating, change the color of the the record to </t>
    </r>
    <r>
      <rPr>
        <b/>
        <sz val="10"/>
        <color indexed="30"/>
        <rFont val="Verdana"/>
        <family val="2"/>
      </rPr>
      <t>BLUE</t>
    </r>
    <r>
      <rPr>
        <sz val="10"/>
        <rFont val="Verdana"/>
        <family val="2"/>
      </rPr>
      <t>.</t>
    </r>
  </si>
  <si>
    <r>
      <rPr>
        <sz val="10"/>
        <rFont val="Verdana"/>
        <family val="2"/>
      </rPr>
      <t xml:space="preserve">Number of </t>
    </r>
    <r>
      <rPr>
        <b/>
        <sz val="10"/>
        <rFont val="Verdana"/>
        <family val="2"/>
      </rPr>
      <t xml:space="preserve">Female </t>
    </r>
    <r>
      <rPr>
        <sz val="10"/>
        <rFont val="Verdana"/>
        <family val="2"/>
      </rPr>
      <t>students</t>
    </r>
  </si>
  <si>
    <t>No_of_female</t>
  </si>
  <si>
    <r>
      <rPr>
        <sz val="10"/>
        <rFont val="Verdana"/>
        <family val="2"/>
      </rPr>
      <t xml:space="preserve">The total number of Female Students of the school that the water point or latrine is constructed will be recorded here. This figure can be found from the Parent-Teacher-Students Association/Committee file in the Woreda CMP Supervisor Office or in the Woreda Education Office. This is to be recorded for both functional or non-functional water points &amp; latrines. If the status has changed during updating, change the color of the the record to </t>
    </r>
    <r>
      <rPr>
        <b/>
        <sz val="10"/>
        <color indexed="30"/>
        <rFont val="Verdana"/>
        <family val="2"/>
      </rPr>
      <t>BLUE</t>
    </r>
    <r>
      <rPr>
        <sz val="10"/>
        <rFont val="Verdana"/>
        <family val="2"/>
      </rPr>
      <t>.</t>
    </r>
  </si>
  <si>
    <t>Total number of students</t>
  </si>
  <si>
    <t>Tot_students</t>
  </si>
  <si>
    <r>
      <rPr>
        <sz val="10"/>
        <rFont val="Verdana"/>
        <family val="2"/>
      </rPr>
      <t xml:space="preserve">The total number of Students of the school that the water point or latrine is constructed by COWASH will be recorded here. This figure can be found from the Parent-Teacher-Students Association/Committee file in the Woreda CMP Supervisor Office or in the Woreda Education Office. This is to be recorded for both functional or non-functional water points &amp; latrines. If the status has changed during updating, change the color of the the record to </t>
    </r>
    <r>
      <rPr>
        <b/>
        <sz val="10"/>
        <color indexed="30"/>
        <rFont val="Verdana"/>
        <family val="2"/>
      </rPr>
      <t>BLUE</t>
    </r>
    <r>
      <rPr>
        <sz val="10"/>
        <rFont val="Verdana"/>
        <family val="2"/>
      </rPr>
      <t>.</t>
    </r>
  </si>
  <si>
    <t>Number of staff</t>
  </si>
  <si>
    <t>No_of_staff</t>
  </si>
  <si>
    <r>
      <rPr>
        <sz val="10"/>
        <rFont val="Verdana"/>
        <family val="2"/>
      </rPr>
      <t>The total number of teachers and other administration staff of the school (male + female) will be recorded here. This figure can be found from the Parent-Teacher-Students Association/Committee file in the Woreda CMP Supervisor Office or in the Woreda Education Office. This is to be recorded for both functional or non-functional water points &amp; latrines. If the status has changed during updating, change the color of the the record to</t>
    </r>
    <r>
      <rPr>
        <sz val="10"/>
        <color indexed="30"/>
        <rFont val="Verdana"/>
        <family val="2"/>
      </rPr>
      <t xml:space="preserve"> </t>
    </r>
    <r>
      <rPr>
        <b/>
        <sz val="10"/>
        <color indexed="30"/>
        <rFont val="Verdana"/>
        <family val="2"/>
      </rPr>
      <t>BLUE</t>
    </r>
    <r>
      <rPr>
        <b/>
        <sz val="10"/>
        <rFont val="Verdana"/>
        <family val="2"/>
      </rPr>
      <t>.</t>
    </r>
  </si>
  <si>
    <t>This is the amount of birr (from COWASH and from the beneficiary community) required for the construction of the water point and/or latrine. Usually, either a water point or latrine is constructed for a school. However, if both a water point and latrine are constructed for a school, the planned construction cost will be the sum of the cost required for the construction of the two facilities. Usually, 85% of the cost is from COWASH and the remaining 15% is covered by the beneficiary community in terms of material and labour or cash. This contribution from the community excludes the upfront cash contribution. This figure can be obtained from the field appraisal format filled for the water point and/or the latrine. If this is not found from the appraisal format (desk appraisal or field appraisal) you may take the planned cost of construction from the annual plan (for 85% from COWASH) and add 15% estimate contribution from the beneficiary community. In any ways, the contribution from COWASH and the Community contribution should be added to arrive at the planned construction cost of the water point or latrine.</t>
  </si>
  <si>
    <t>The amount of funds (grant) spent (in birr) for the water point and/or latrine construction from COWASH contribution will be indicated here. The COWASH contribution spent for the construction (in birr) can be obtained from WASHCO ledger or by adding all the expenditures in the RECEIPTS submitted to Woreda CMP Supervisor. It is advisable to talk to the Woreda CMP Supervisor or refer to the WASHCO file to get the actual construction cost spent from COWASH contribution.</t>
  </si>
  <si>
    <t>Actual community contribution in kind and/or in cash (birr)</t>
  </si>
  <si>
    <t xml:space="preserve">Comm_contr          </t>
  </si>
  <si>
    <t>This is the contribution of the beneficiary community (in local material and labour) for the construction of the water point and/or the latrine for the school converted into birr. The Community Contribution in birr can be obtained from ‘CMP Community Material and Labour Supply Summary Format’ filled by Parent-Teacher Association/WASHCO in cooperation with the contractor/Artisan or any woreda staff assigned for the follow-up of the construction of the water point and/or latrine. If these formats have not been filled during construction of the water point and/or latrine, it will be difficult to estimate the community contribution. In this case, it is better to put the minimum contribution (15%) of the cost of the construction.</t>
  </si>
  <si>
    <t>Actual total construction cost 
Total (birr)</t>
  </si>
  <si>
    <t>The actual amount of funds expended (COWASH contribution + Community Contribution in birr) for the construction of the water point and/or latrine will be filled here. This is Column 29 + Column 30 of Form 3.</t>
  </si>
  <si>
    <t xml:space="preserve">Any important information that clarifies any of the columns or gives additional information about the water point and/or latrine can be indicated in the ‘Remarks’ column. </t>
  </si>
  <si>
    <t>Form 1: Rural Community Water Supply Inventory Format</t>
  </si>
  <si>
    <t>Region: __________________________</t>
  </si>
  <si>
    <t>Zone: __________________________</t>
  </si>
  <si>
    <t>Woreda: __________________________</t>
  </si>
  <si>
    <t>SN</t>
  </si>
  <si>
    <r>
      <rPr>
        <b/>
        <sz val="10"/>
        <rFont val="Calibri"/>
        <family val="2"/>
      </rPr>
      <t>Village name</t>
    </r>
    <r>
      <rPr>
        <sz val="10"/>
        <rFont val="Calibri"/>
        <family val="2"/>
      </rPr>
      <t>(gott)</t>
    </r>
  </si>
  <si>
    <r>
      <rPr>
        <b/>
        <sz val="10"/>
        <rFont val="Calibri"/>
        <family val="2"/>
      </rPr>
      <t>Site name</t>
    </r>
    <r>
      <rPr>
        <sz val="10"/>
        <rFont val="Calibri"/>
        <family val="2"/>
      </rPr>
      <t>(Name of the WASH-facility)</t>
    </r>
  </si>
  <si>
    <r>
      <rPr>
        <b/>
        <sz val="10"/>
        <rFont val="Calibri"/>
        <family val="2"/>
      </rPr>
      <t xml:space="preserve">X-coordinate </t>
    </r>
    <r>
      <rPr>
        <sz val="10"/>
        <rFont val="Calibri"/>
        <family val="2"/>
      </rPr>
      <t>(longitude)</t>
    </r>
  </si>
  <si>
    <r>
      <rPr>
        <b/>
        <sz val="10"/>
        <rFont val="Calibri"/>
        <family val="2"/>
      </rPr>
      <t xml:space="preserve">Y-coordinate </t>
    </r>
    <r>
      <rPr>
        <sz val="10"/>
        <rFont val="Calibri"/>
        <family val="2"/>
      </rPr>
      <t>(latitude)</t>
    </r>
  </si>
  <si>
    <r>
      <rPr>
        <b/>
        <sz val="10"/>
        <rFont val="Calibri"/>
        <family val="2"/>
      </rPr>
      <t xml:space="preserve">UTM -zone </t>
    </r>
    <r>
      <rPr>
        <sz val="10"/>
        <rFont val="Calibri"/>
        <family val="2"/>
      </rPr>
      <t>(36N, 36P, 37N, 37P, 38N or 38P)</t>
    </r>
  </si>
  <si>
    <r>
      <rPr>
        <b/>
        <sz val="10"/>
        <rFont val="Calibri"/>
        <family val="2"/>
      </rPr>
      <t xml:space="preserve">Altitude </t>
    </r>
    <r>
      <rPr>
        <sz val="10"/>
        <rFont val="Calibri"/>
        <family val="2"/>
      </rPr>
      <t>(meter)</t>
    </r>
  </si>
  <si>
    <r>
      <rPr>
        <b/>
        <sz val="10"/>
        <rFont val="Calibri"/>
        <family val="2"/>
      </rPr>
      <t xml:space="preserve">Type of protected water supply
</t>
    </r>
    <r>
      <rPr>
        <sz val="10"/>
        <rFont val="Calibri"/>
        <family val="2"/>
      </rPr>
      <t>1. Hand dug well
2. Rope pump
3. Shallow well
4. Deep well with distribution 
5. Protected spring
6. Spring with distribution
7. Other</t>
    </r>
  </si>
  <si>
    <r>
      <rPr>
        <b/>
        <sz val="10"/>
        <rFont val="Calibri"/>
        <family val="2"/>
      </rPr>
      <t xml:space="preserve">Functionality status of the water scheme
</t>
    </r>
    <r>
      <rPr>
        <sz val="10"/>
        <rFont val="Calibri"/>
        <family val="2"/>
      </rPr>
      <t>0. Abandoned during construction
1. Functional
2. Non-functional</t>
    </r>
  </si>
  <si>
    <r>
      <rPr>
        <b/>
        <sz val="10"/>
        <rFont val="Calibri"/>
        <family val="2"/>
      </rPr>
      <t xml:space="preserve">Reason for non-functionality
</t>
    </r>
    <r>
      <rPr>
        <sz val="10"/>
        <rFont val="Calibri"/>
        <family val="2"/>
      </rPr>
      <t>1. Broken
2. Not enough water
3. Management /Finance Problem
4. Other</t>
    </r>
  </si>
  <si>
    <r>
      <rPr>
        <b/>
        <sz val="10"/>
        <rFont val="Calibri"/>
        <family val="2"/>
      </rPr>
      <t xml:space="preserve">Total number of </t>
    </r>
    <r>
      <rPr>
        <b/>
        <u val="single"/>
        <sz val="10"/>
        <rFont val="Calibri"/>
        <family val="2"/>
      </rPr>
      <t xml:space="preserve">households </t>
    </r>
    <r>
      <rPr>
        <b/>
        <sz val="10"/>
        <rFont val="Calibri"/>
        <family val="2"/>
      </rPr>
      <t>having access to improved latrine and hand washing facility</t>
    </r>
  </si>
  <si>
    <r>
      <rPr>
        <b/>
        <sz val="10"/>
        <rFont val="Calibri"/>
        <family val="2"/>
      </rPr>
      <t xml:space="preserve">Estimated number of </t>
    </r>
    <r>
      <rPr>
        <b/>
        <u val="single"/>
        <sz val="10"/>
        <rFont val="Calibri"/>
        <family val="2"/>
      </rPr>
      <t xml:space="preserve">households </t>
    </r>
    <r>
      <rPr>
        <b/>
        <sz val="10"/>
        <rFont val="Calibri"/>
        <family val="2"/>
      </rPr>
      <t>within 1.5 km radius of the scheme</t>
    </r>
  </si>
  <si>
    <r>
      <rPr>
        <b/>
        <sz val="10"/>
        <rFont val="Calibri"/>
        <family val="2"/>
      </rPr>
      <t xml:space="preserve">Estimated number of </t>
    </r>
    <r>
      <rPr>
        <b/>
        <u val="single"/>
        <sz val="10"/>
        <rFont val="Calibri"/>
        <family val="2"/>
      </rPr>
      <t xml:space="preserve">households </t>
    </r>
    <r>
      <rPr>
        <b/>
        <sz val="10"/>
        <rFont val="Calibri"/>
        <family val="2"/>
      </rPr>
      <t>within 1.0 km radius of the scheme</t>
    </r>
  </si>
  <si>
    <r>
      <rPr>
        <b/>
        <sz val="10"/>
        <rFont val="Calibri"/>
        <family val="2"/>
      </rPr>
      <t xml:space="preserve">Status of the water scheme
</t>
    </r>
    <r>
      <rPr>
        <sz val="10"/>
        <rFont val="Calibri"/>
        <family val="2"/>
      </rPr>
      <t>1. New
2. Rehabilitation
3. Expansion</t>
    </r>
  </si>
  <si>
    <r>
      <rPr>
        <b/>
        <sz val="10"/>
        <rFont val="Calibri"/>
        <family val="2"/>
      </rPr>
      <t xml:space="preserve">Year of construction /rehabilitation /expansion of the water scheme </t>
    </r>
    <r>
      <rPr>
        <sz val="10"/>
        <rFont val="Calibri"/>
        <family val="2"/>
      </rPr>
      <t>(Ethiopian calendar)</t>
    </r>
  </si>
  <si>
    <r>
      <rPr>
        <b/>
        <sz val="10"/>
        <rFont val="Calibri"/>
        <family val="2"/>
      </rPr>
      <t xml:space="preserve">Estimated number of </t>
    </r>
    <r>
      <rPr>
        <b/>
        <u val="single"/>
        <sz val="10"/>
        <rFont val="Calibri"/>
        <family val="2"/>
      </rPr>
      <t xml:space="preserve">population </t>
    </r>
    <r>
      <rPr>
        <b/>
        <sz val="10"/>
        <rFont val="Calibri"/>
        <family val="2"/>
      </rPr>
      <t>using the scheme regardless of distance</t>
    </r>
  </si>
  <si>
    <r>
      <rPr>
        <b/>
        <sz val="10"/>
        <rFont val="Calibri"/>
        <family val="2"/>
      </rPr>
      <t xml:space="preserve">Depth of the well </t>
    </r>
    <r>
      <rPr>
        <sz val="10"/>
        <rFont val="Calibri"/>
        <family val="2"/>
      </rPr>
      <t>(meters)*</t>
    </r>
  </si>
  <si>
    <r>
      <rPr>
        <b/>
        <sz val="10"/>
        <rFont val="Calibri"/>
        <family val="2"/>
      </rPr>
      <t xml:space="preserve">Water column of hand dug well </t>
    </r>
    <r>
      <rPr>
        <sz val="10"/>
        <rFont val="Calibri"/>
        <family val="2"/>
      </rPr>
      <t>(meters)</t>
    </r>
    <r>
      <rPr>
        <b/>
        <sz val="10"/>
        <rFont val="Calibri"/>
        <family val="2"/>
      </rPr>
      <t>*</t>
    </r>
  </si>
  <si>
    <r>
      <rPr>
        <b/>
        <sz val="10"/>
        <rFont val="Calibri"/>
        <family val="2"/>
      </rPr>
      <t xml:space="preserve">Chairperson of the  WASHCO
</t>
    </r>
    <r>
      <rPr>
        <sz val="10"/>
        <rFont val="Calibri"/>
        <family val="2"/>
      </rPr>
      <t>1. Male 
2. Female</t>
    </r>
  </si>
  <si>
    <t>Number of households paying the water user's fee</t>
  </si>
  <si>
    <r>
      <rPr>
        <b/>
        <sz val="10"/>
        <rFont val="Calibri"/>
        <family val="2"/>
      </rPr>
      <t xml:space="preserve">Does the water scheme have trained pump attendant /caretaker?
</t>
    </r>
    <r>
      <rPr>
        <sz val="10"/>
        <rFont val="Calibri"/>
        <family val="2"/>
      </rPr>
      <t>Y=Yes
N=No</t>
    </r>
  </si>
  <si>
    <r>
      <rPr>
        <b/>
        <sz val="10"/>
        <rFont val="Calibri"/>
        <family val="2"/>
      </rPr>
      <t xml:space="preserve">Planned construction cost approved by WWT including community contribution </t>
    </r>
    <r>
      <rPr>
        <sz val="10"/>
        <rFont val="Calibri"/>
        <family val="2"/>
      </rPr>
      <t>(birr)</t>
    </r>
  </si>
  <si>
    <r>
      <rPr>
        <b/>
        <sz val="10"/>
        <rFont val="Calibri"/>
        <family val="2"/>
      </rPr>
      <t xml:space="preserve">Actual grant </t>
    </r>
    <r>
      <rPr>
        <sz val="10"/>
        <rFont val="Calibri"/>
        <family val="2"/>
      </rPr>
      <t>(birr)</t>
    </r>
  </si>
  <si>
    <r>
      <rPr>
        <b/>
        <sz val="10"/>
        <rFont val="Calibri"/>
        <family val="2"/>
      </rPr>
      <t xml:space="preserve">Actual community contribution in kind or/and in cash </t>
    </r>
    <r>
      <rPr>
        <sz val="10"/>
        <rFont val="Calibri"/>
        <family val="2"/>
      </rPr>
      <t>(birr)</t>
    </r>
  </si>
  <si>
    <r>
      <rPr>
        <b/>
        <sz val="10"/>
        <rFont val="Calibri"/>
        <family val="2"/>
      </rPr>
      <t xml:space="preserve">Actual total construction cost </t>
    </r>
    <r>
      <rPr>
        <sz val="10"/>
        <rFont val="Calibri"/>
        <family val="2"/>
      </rPr>
      <t>(birr)</t>
    </r>
  </si>
  <si>
    <r>
      <rPr>
        <b/>
        <sz val="10"/>
        <rFont val="Calibri"/>
        <family val="2"/>
      </rPr>
      <t xml:space="preserve">Is the water source fenced?
</t>
    </r>
    <r>
      <rPr>
        <sz val="10"/>
        <rFont val="Calibri"/>
        <family val="2"/>
      </rPr>
      <t>Y=Yes
N=No</t>
    </r>
  </si>
  <si>
    <t>Form 2: Health Institution WASH Facility Inventory Format</t>
  </si>
  <si>
    <t>SKIP THIS IF RECORDING A WATER POINT</t>
  </si>
  <si>
    <t>Woreda: ________________________</t>
  </si>
  <si>
    <t>THIS AREA IS FOR RECORDING COWASH WATER POINTS ONLY. SKIP COLUMNS 10 TO 17 IF RECORDING A LATRINE</t>
  </si>
  <si>
    <r>
      <rPr>
        <b/>
        <sz val="10"/>
        <rFont val="Calibri"/>
        <family val="2"/>
      </rPr>
      <t xml:space="preserve">Village name </t>
    </r>
    <r>
      <rPr>
        <sz val="10"/>
        <rFont val="Calibri"/>
        <family val="2"/>
      </rPr>
      <t>(gott)</t>
    </r>
  </si>
  <si>
    <t xml:space="preserve">Name of the health facility
</t>
  </si>
  <si>
    <r>
      <rPr>
        <b/>
        <sz val="10"/>
        <rFont val="Calibri"/>
        <family val="2"/>
      </rPr>
      <t xml:space="preserve">Type of health facility
</t>
    </r>
    <r>
      <rPr>
        <sz val="10"/>
        <rFont val="Calibri"/>
        <family val="2"/>
      </rPr>
      <t>1=Clinic
2=Health Post
3=Upgraded Health Post
4=Health Center</t>
    </r>
  </si>
  <si>
    <r>
      <rPr>
        <b/>
        <sz val="10"/>
        <rFont val="Calibri"/>
        <family val="2"/>
      </rPr>
      <t xml:space="preserve">Type of safe water supply
</t>
    </r>
    <r>
      <rPr>
        <sz val="10"/>
        <rFont val="Calibri"/>
        <family val="2"/>
      </rPr>
      <t>1= No water supply
2=Protected well/spring
3=Rainwater harvesting
4=Shallow well with hand pump
5=Pipeline connection
6=Other safe water source</t>
    </r>
  </si>
  <si>
    <r>
      <rPr>
        <b/>
        <sz val="10"/>
        <rFont val="Calibri"/>
        <family val="2"/>
      </rPr>
      <t xml:space="preserve">Functionality status of the water scheme
</t>
    </r>
    <r>
      <rPr>
        <sz val="10"/>
        <rFont val="Calibri"/>
        <family val="2"/>
      </rPr>
      <t>0=Abandoned during construction
1=Functional
2=Non-functional</t>
    </r>
  </si>
  <si>
    <r>
      <rPr>
        <b/>
        <sz val="10"/>
        <rFont val="Calibri"/>
        <family val="2"/>
      </rPr>
      <t xml:space="preserve">Reason for non-functionality
</t>
    </r>
    <r>
      <rPr>
        <sz val="10"/>
        <rFont val="Calibri"/>
        <family val="2"/>
      </rPr>
      <t>1=Broken
2=Not enough water
3=Management /Finance problem
4=Other</t>
    </r>
  </si>
  <si>
    <r>
      <rPr>
        <b/>
        <sz val="10"/>
        <rFont val="Calibri"/>
        <family val="2"/>
      </rPr>
      <t xml:space="preserve">Status of the water scheme
</t>
    </r>
    <r>
      <rPr>
        <sz val="10"/>
        <rFont val="Calibri"/>
        <family val="2"/>
      </rPr>
      <t>1=New
2=Rehabilitation
3=Expansion</t>
    </r>
  </si>
  <si>
    <r>
      <rPr>
        <b/>
        <sz val="10"/>
        <rFont val="Calibri"/>
        <family val="2"/>
      </rPr>
      <t xml:space="preserve">Depth of the well
</t>
    </r>
    <r>
      <rPr>
        <sz val="10"/>
        <rFont val="Calibri"/>
        <family val="2"/>
      </rPr>
      <t>(meters)*</t>
    </r>
  </si>
  <si>
    <r>
      <rPr>
        <b/>
        <sz val="10"/>
        <rFont val="Calibri"/>
        <family val="2"/>
      </rPr>
      <t xml:space="preserve">Water column of hand dug well
</t>
    </r>
    <r>
      <rPr>
        <sz val="10"/>
        <rFont val="Calibri"/>
        <family val="2"/>
      </rPr>
      <t>(meters)</t>
    </r>
    <r>
      <rPr>
        <b/>
        <sz val="10"/>
        <rFont val="Calibri"/>
        <family val="2"/>
      </rPr>
      <t>*</t>
    </r>
  </si>
  <si>
    <r>
      <rPr>
        <b/>
        <sz val="10"/>
        <rFont val="Calibri"/>
        <family val="2"/>
      </rPr>
      <t xml:space="preserve">Does the water scheme have trained pump attendant /caretaker?
</t>
    </r>
    <r>
      <rPr>
        <sz val="10"/>
        <rFont val="Calibri"/>
        <family val="2"/>
      </rPr>
      <t>1=Yes
2=No</t>
    </r>
  </si>
  <si>
    <t>How many latrine blocks constructed by COWASH?</t>
  </si>
  <si>
    <r>
      <rPr>
        <b/>
        <sz val="10"/>
        <rFont val="Calibri"/>
        <family val="2"/>
      </rPr>
      <t xml:space="preserve">Year of construction /rehabilitation /expansion of the facility
</t>
    </r>
    <r>
      <rPr>
        <sz val="10"/>
        <rFont val="Calibri"/>
        <family val="2"/>
      </rPr>
      <t>(Ethiopian calendar)</t>
    </r>
  </si>
  <si>
    <r>
      <rPr>
        <b/>
        <sz val="10"/>
        <rFont val="Calibri"/>
        <family val="2"/>
      </rPr>
      <t xml:space="preserve">Planned construction cost approved by WWT including community contribution
</t>
    </r>
    <r>
      <rPr>
        <sz val="10"/>
        <rFont val="Calibri"/>
        <family val="2"/>
      </rPr>
      <t>(birr)</t>
    </r>
  </si>
  <si>
    <r>
      <rPr>
        <b/>
        <sz val="10"/>
        <rFont val="Calibri"/>
        <family val="2"/>
      </rPr>
      <t>Actual total construction cost</t>
    </r>
    <r>
      <rPr>
        <sz val="10"/>
        <rFont val="Calibri"/>
        <family val="2"/>
      </rPr>
      <t xml:space="preserve"> (birr)</t>
    </r>
  </si>
  <si>
    <t>Form 3: School WASH Facility Inventory Format</t>
  </si>
  <si>
    <t>SKIP THESE IF RECORDING A WATER POINT</t>
  </si>
  <si>
    <t xml:space="preserve">Name of the school
</t>
  </si>
  <si>
    <r>
      <rPr>
        <b/>
        <sz val="10"/>
        <rFont val="Calibri"/>
        <family val="2"/>
      </rPr>
      <t xml:space="preserve">Type of the school 
</t>
    </r>
    <r>
      <rPr>
        <sz val="10"/>
        <rFont val="Calibri"/>
        <family val="2"/>
      </rPr>
      <t>1=Primary 1-4
2=Primary 5-8
3=Primary 1-8
4=Secondary 9-10
5=Secondary 11-12
6=Secondary 9-12</t>
    </r>
  </si>
  <si>
    <r>
      <rPr>
        <b/>
        <sz val="10"/>
        <rFont val="Calibri"/>
        <family val="2"/>
      </rPr>
      <t xml:space="preserve">Type of safe water supply
</t>
    </r>
    <r>
      <rPr>
        <sz val="10"/>
        <rFont val="Calibri"/>
        <family val="2"/>
      </rPr>
      <t>1=No water supply
2= Protected well/spring
3=Rainwater harvesting
4=Shallow well with hand pump
5=Pipeline connection
6=Other safe water source</t>
    </r>
  </si>
  <si>
    <t>Yield of springs or machine drilled wells in litres per second*</t>
  </si>
  <si>
    <r>
      <rPr>
        <b/>
        <sz val="10"/>
        <rFont val="Calibri"/>
        <family val="2"/>
      </rPr>
      <t xml:space="preserve">Water column of hand dug well </t>
    </r>
    <r>
      <rPr>
        <sz val="10"/>
        <rFont val="Calibri"/>
        <family val="2"/>
      </rPr>
      <t>(meters)*</t>
    </r>
  </si>
  <si>
    <t>Number of rooms in the latrines constructed by COWASH?</t>
  </si>
  <si>
    <r>
      <rPr>
        <b/>
        <sz val="10"/>
        <rFont val="Calibri"/>
        <family val="2"/>
      </rPr>
      <t xml:space="preserve">Number of </t>
    </r>
    <r>
      <rPr>
        <b/>
        <u val="single"/>
        <sz val="10"/>
        <rFont val="Calibri"/>
        <family val="2"/>
      </rPr>
      <t xml:space="preserve">male </t>
    </r>
    <r>
      <rPr>
        <b/>
        <sz val="10"/>
        <rFont val="Calibri"/>
        <family val="2"/>
      </rPr>
      <t>students</t>
    </r>
  </si>
  <si>
    <r>
      <rPr>
        <b/>
        <sz val="10"/>
        <rFont val="Calibri"/>
        <family val="2"/>
      </rPr>
      <t xml:space="preserve">Number of </t>
    </r>
    <r>
      <rPr>
        <b/>
        <u val="single"/>
        <sz val="10"/>
        <rFont val="Calibri"/>
        <family val="2"/>
      </rPr>
      <t xml:space="preserve">female </t>
    </r>
    <r>
      <rPr>
        <b/>
        <sz val="10"/>
        <rFont val="Calibri"/>
        <family val="2"/>
      </rPr>
      <t>students</t>
    </r>
  </si>
  <si>
    <r>
      <rPr>
        <b/>
        <sz val="10"/>
        <rFont val="Calibri"/>
        <family val="2"/>
      </rPr>
      <t xml:space="preserve">Actual community contribution in kind and/or in cash </t>
    </r>
    <r>
      <rPr>
        <sz val="10"/>
        <rFont val="Calibri"/>
        <family val="2"/>
      </rPr>
      <t>(birr)</t>
    </r>
  </si>
  <si>
    <r>
      <rPr>
        <b/>
        <sz val="10"/>
        <rFont val="Calibri"/>
        <family val="2"/>
      </rPr>
      <t xml:space="preserve">Actual total construction cost
</t>
    </r>
    <r>
      <rPr>
        <sz val="10"/>
        <rFont val="Calibri"/>
        <family val="2"/>
      </rPr>
      <t>(birr)</t>
    </r>
  </si>
  <si>
    <t>Original ID</t>
  </si>
  <si>
    <t>Name of the region</t>
  </si>
  <si>
    <t>Name of the zone</t>
  </si>
  <si>
    <t>Name of the woreda</t>
  </si>
  <si>
    <t>Village name
(gott)</t>
  </si>
  <si>
    <t>Site name 
(Name of the WASH-facility)</t>
  </si>
  <si>
    <t>X-coordinate 
(longitude)</t>
  </si>
  <si>
    <t>Y-coordinate
(latitude)</t>
  </si>
  <si>
    <t>UTM-zone
1=36N
2=36P
3=37N
4=37P
5=38N
6=38P</t>
  </si>
  <si>
    <t xml:space="preserve">Altitude     (meter) </t>
  </si>
  <si>
    <t>Type of protected water supply
1=Hand dug well
2=Rope pump
3=Shallow well
4=Deep well with distribution
5=Protected spring
6=Spring with distribution
7=Other</t>
  </si>
  <si>
    <t xml:space="preserve">Functionality status of the water scheme
0=Abandoned during construction
1=Functional
2=Non-functional       </t>
  </si>
  <si>
    <t xml:space="preserve">Reason for non-functionality
1=Broken
2=Not enough water
3=Management /Finance Problem
4=Other   </t>
  </si>
  <si>
    <t>Estimated number of households within 1.5 km radius of the scheme</t>
  </si>
  <si>
    <t>Estimated number of households within 1.0 km radius of the scheme</t>
  </si>
  <si>
    <t>Status of the water scheme
1=New
2=Rehabilitation
3=Expansion</t>
  </si>
  <si>
    <t>Year of construction /rehabilitation /expansion of the water scheme (Ethiopian calendar)</t>
  </si>
  <si>
    <t>Depth of the well (meters)*</t>
  </si>
  <si>
    <t>Water column of hand dug well (meters)*</t>
  </si>
  <si>
    <t xml:space="preserve">Chairperson of the  WASHCO 
1=Male 
2=Female </t>
  </si>
  <si>
    <t>Does the water scheme have trained pump attendant /caretaker?
Y=Yes
N=No</t>
  </si>
  <si>
    <t>Is the water source fenced?
Y=Yes
N=No</t>
  </si>
  <si>
    <t>40401-0001</t>
  </si>
  <si>
    <t>A/Gibe</t>
  </si>
  <si>
    <t>Abako</t>
  </si>
  <si>
    <t>N</t>
  </si>
  <si>
    <t>Y</t>
  </si>
  <si>
    <t>40401-0002</t>
  </si>
  <si>
    <t>Ebicha</t>
  </si>
  <si>
    <t>Abiyu</t>
  </si>
  <si>
    <t>40401-0003</t>
  </si>
  <si>
    <t>A/Sombo</t>
  </si>
  <si>
    <t>Agalo</t>
  </si>
  <si>
    <t>40401-0004</t>
  </si>
  <si>
    <t>Bilate</t>
  </si>
  <si>
    <t>40401-0005</t>
  </si>
  <si>
    <t>Bulodo</t>
  </si>
  <si>
    <t>40401-0006</t>
  </si>
  <si>
    <t>Dogoye</t>
  </si>
  <si>
    <t>40401-0007</t>
  </si>
  <si>
    <t>Girance</t>
  </si>
  <si>
    <t>40401-0008</t>
  </si>
  <si>
    <t>Kolati</t>
  </si>
  <si>
    <t>Gose</t>
  </si>
  <si>
    <t>40401-0009</t>
  </si>
  <si>
    <t>Hichini</t>
  </si>
  <si>
    <t>40401-0010</t>
  </si>
  <si>
    <t>Kaso</t>
  </si>
  <si>
    <t>40401-0011</t>
  </si>
  <si>
    <t>Medale 1st</t>
  </si>
  <si>
    <t>40401-0012</t>
  </si>
  <si>
    <t>Benja</t>
  </si>
  <si>
    <t>Objen</t>
  </si>
  <si>
    <t>40401-0013</t>
  </si>
  <si>
    <t>Sale</t>
  </si>
  <si>
    <t>40401-0014</t>
  </si>
  <si>
    <t>Shabmal</t>
  </si>
  <si>
    <t>40401-0015</t>
  </si>
  <si>
    <t>Sorgen</t>
  </si>
  <si>
    <t>40401-0016</t>
  </si>
  <si>
    <t>WiXata 1st</t>
  </si>
  <si>
    <t>40401-0017</t>
  </si>
  <si>
    <t>Amdo</t>
  </si>
  <si>
    <t>Genjo</t>
  </si>
  <si>
    <t>40401-0018</t>
  </si>
  <si>
    <t>Homa</t>
  </si>
  <si>
    <t>40401-0019</t>
  </si>
  <si>
    <t>Goro</t>
  </si>
  <si>
    <t>40401-0020</t>
  </si>
  <si>
    <t>Dire</t>
  </si>
  <si>
    <t>40401-0021</t>
  </si>
  <si>
    <t>Garo</t>
  </si>
  <si>
    <t>Fintiri</t>
  </si>
  <si>
    <t>40401-0022</t>
  </si>
  <si>
    <t>Degaga</t>
  </si>
  <si>
    <t>40401-0023</t>
  </si>
  <si>
    <t>Dire Lomicha</t>
  </si>
  <si>
    <t>40401-0024</t>
  </si>
  <si>
    <t>Roge</t>
  </si>
  <si>
    <t>Chiri</t>
  </si>
  <si>
    <t>40401-0025</t>
  </si>
  <si>
    <t>Siba</t>
  </si>
  <si>
    <t>40401-0026</t>
  </si>
  <si>
    <t>Horo</t>
  </si>
  <si>
    <t>Horo Meti</t>
  </si>
  <si>
    <t>40401-0027</t>
  </si>
  <si>
    <t>Bole</t>
  </si>
  <si>
    <t>40401-0028</t>
  </si>
  <si>
    <t>Golba</t>
  </si>
  <si>
    <t>40401-0029</t>
  </si>
  <si>
    <t>Welensu</t>
  </si>
  <si>
    <t>40401-0030</t>
  </si>
  <si>
    <t>Burusa 2nd</t>
  </si>
  <si>
    <t>40401-0031</t>
  </si>
  <si>
    <t>Kidane</t>
  </si>
  <si>
    <t>40401-0032</t>
  </si>
  <si>
    <t>Anole 2nd</t>
  </si>
  <si>
    <t>40401-0033</t>
  </si>
  <si>
    <t>Soloka</t>
  </si>
  <si>
    <t>Boo</t>
  </si>
  <si>
    <t>40401-0034</t>
  </si>
  <si>
    <t>Bildimo</t>
  </si>
  <si>
    <t>40401-0035</t>
  </si>
  <si>
    <t>Gibe</t>
  </si>
  <si>
    <t>Wechiti</t>
  </si>
  <si>
    <t>40401-0036</t>
  </si>
  <si>
    <t>Bildimaf Nole</t>
  </si>
  <si>
    <t>40401-0037</t>
  </si>
  <si>
    <t>Badesa</t>
  </si>
  <si>
    <t>40401-0038</t>
  </si>
  <si>
    <t>Rike</t>
  </si>
  <si>
    <t>40401-0039</t>
  </si>
  <si>
    <t>Abu</t>
  </si>
  <si>
    <t>40401-0040</t>
  </si>
  <si>
    <t>Jibat</t>
  </si>
  <si>
    <t>40401-0041</t>
  </si>
  <si>
    <t>Eebicha</t>
  </si>
  <si>
    <t>Agamso</t>
  </si>
  <si>
    <t>40401-0042</t>
  </si>
  <si>
    <t>Melka Hidha</t>
  </si>
  <si>
    <t>40401-0043</t>
  </si>
  <si>
    <t>40401-0044</t>
  </si>
  <si>
    <t>Furkani</t>
  </si>
  <si>
    <t>40401-0045</t>
  </si>
  <si>
    <t>Boramaa</t>
  </si>
  <si>
    <t>Dobbe</t>
  </si>
  <si>
    <t>40401-0046</t>
  </si>
  <si>
    <t>Gudari</t>
  </si>
  <si>
    <t>40401-0047</t>
  </si>
  <si>
    <t>Adamii</t>
  </si>
  <si>
    <t>40401-0048</t>
  </si>
  <si>
    <t>Bollo</t>
  </si>
  <si>
    <t>40401-0049</t>
  </si>
  <si>
    <t>Ejersa</t>
  </si>
  <si>
    <t>40401-0050</t>
  </si>
  <si>
    <t>A Sombo</t>
  </si>
  <si>
    <t>H Gabii</t>
  </si>
  <si>
    <t>40401-0051</t>
  </si>
  <si>
    <t>Saalee</t>
  </si>
  <si>
    <t>40401-0052</t>
  </si>
  <si>
    <t>Kusaye 1fa</t>
  </si>
  <si>
    <t>40401-0053</t>
  </si>
  <si>
    <t>Girance 2fa</t>
  </si>
  <si>
    <t>40401-0054</t>
  </si>
  <si>
    <t>Kedo 2fa</t>
  </si>
  <si>
    <t>40401-0055</t>
  </si>
  <si>
    <t>Micha</t>
  </si>
  <si>
    <t>40401-0056</t>
  </si>
  <si>
    <t>Bondawo</t>
  </si>
  <si>
    <t>40401-0057</t>
  </si>
  <si>
    <t>40401-0058</t>
  </si>
  <si>
    <t>Kedo 1st</t>
  </si>
  <si>
    <t>40401-0059</t>
  </si>
  <si>
    <t>Tnike</t>
  </si>
  <si>
    <t>40401-0060</t>
  </si>
  <si>
    <t>Benjaa</t>
  </si>
  <si>
    <t>Wuye</t>
  </si>
  <si>
    <t>40401-0061</t>
  </si>
  <si>
    <t>Lelistu Hora</t>
  </si>
  <si>
    <t>40401-0062</t>
  </si>
  <si>
    <t>Iluu</t>
  </si>
  <si>
    <t>Denyu Halu</t>
  </si>
  <si>
    <t>40401-0063</t>
  </si>
  <si>
    <t>Bocho</t>
  </si>
  <si>
    <t>40401-0064</t>
  </si>
  <si>
    <t>Semoni</t>
  </si>
  <si>
    <t>40401-0065</t>
  </si>
  <si>
    <t>Gatira</t>
  </si>
  <si>
    <t>40401-0066</t>
  </si>
  <si>
    <t>Hangari</t>
  </si>
  <si>
    <t>40401-0067</t>
  </si>
  <si>
    <t>Kono Werebo</t>
  </si>
  <si>
    <t>40401-0068</t>
  </si>
  <si>
    <t>Health Post</t>
  </si>
  <si>
    <t>Fincha 1st</t>
  </si>
  <si>
    <t>40401-0069</t>
  </si>
  <si>
    <t>Education</t>
  </si>
  <si>
    <t>Agams</t>
  </si>
  <si>
    <t>40401-0070</t>
  </si>
  <si>
    <t>Solloka</t>
  </si>
  <si>
    <t>Health Center</t>
  </si>
  <si>
    <t>Geja</t>
  </si>
  <si>
    <t>40401-0071</t>
  </si>
  <si>
    <t>Tulu Haro</t>
  </si>
  <si>
    <t>40401-0072</t>
  </si>
  <si>
    <t>Chirri</t>
  </si>
  <si>
    <t>Cirri</t>
  </si>
  <si>
    <t>40401-0073</t>
  </si>
  <si>
    <t>Ebbicha</t>
  </si>
  <si>
    <t>Ebiche 2fa</t>
  </si>
  <si>
    <t>40401-0074</t>
  </si>
  <si>
    <t>Koneji 1fa</t>
  </si>
  <si>
    <t>40401-0075</t>
  </si>
  <si>
    <t>Buruse 1fa</t>
  </si>
  <si>
    <t>40401-0076</t>
  </si>
  <si>
    <t>Fincha 2fa</t>
  </si>
  <si>
    <t>40401-0077</t>
  </si>
  <si>
    <t>A Gibe</t>
  </si>
  <si>
    <t>Ajila</t>
  </si>
  <si>
    <t>Ajilaa</t>
  </si>
  <si>
    <t>40401-0078</t>
  </si>
  <si>
    <t>Melko</t>
  </si>
  <si>
    <t>Malkoo</t>
  </si>
  <si>
    <t>40401-0079</t>
  </si>
  <si>
    <t xml:space="preserve">Agalo </t>
  </si>
  <si>
    <t>40401-0080</t>
  </si>
  <si>
    <t>Abbu</t>
  </si>
  <si>
    <t>40401-0081</t>
  </si>
  <si>
    <t>Baddessa</t>
  </si>
  <si>
    <t>40401-0082</t>
  </si>
  <si>
    <t>Qasho</t>
  </si>
  <si>
    <t>40401-0083</t>
  </si>
  <si>
    <t>Xaffara(Caffe Cinqa)</t>
  </si>
  <si>
    <t>40401-0084</t>
  </si>
  <si>
    <t>Xaffara(Hallu)</t>
  </si>
  <si>
    <t>40401-0085</t>
  </si>
  <si>
    <t>Suka</t>
  </si>
  <si>
    <t>40401-0086</t>
  </si>
  <si>
    <t>Ilfat</t>
  </si>
  <si>
    <t>Cori</t>
  </si>
  <si>
    <t>40401-0087</t>
  </si>
  <si>
    <t>Gara Gura</t>
  </si>
  <si>
    <t>40401-0088</t>
  </si>
  <si>
    <t>Ebichaa</t>
  </si>
  <si>
    <t>Ebicha 1faa</t>
  </si>
  <si>
    <t>40401-0089</t>
  </si>
  <si>
    <t>Jarso</t>
  </si>
  <si>
    <t>40401-0090</t>
  </si>
  <si>
    <t>40401-0091</t>
  </si>
  <si>
    <t>Gurguddu</t>
  </si>
  <si>
    <t>40401-0092</t>
  </si>
  <si>
    <t>Tuli</t>
  </si>
  <si>
    <t>40401-0093</t>
  </si>
  <si>
    <t>Barama</t>
  </si>
  <si>
    <t>40401-0094</t>
  </si>
  <si>
    <t>Baddeyi</t>
  </si>
  <si>
    <t>40401-0095</t>
  </si>
  <si>
    <t>Odaa Jahan</t>
  </si>
  <si>
    <t>40401-0096</t>
  </si>
  <si>
    <t>Baggee</t>
  </si>
  <si>
    <t>40401-0097</t>
  </si>
  <si>
    <t>Goroo</t>
  </si>
  <si>
    <t>40401-0098</t>
  </si>
  <si>
    <t>Gidole</t>
  </si>
  <si>
    <t>40401-0099</t>
  </si>
  <si>
    <t>Daggo Digar</t>
  </si>
  <si>
    <t>40401-0100</t>
  </si>
  <si>
    <t>Arere</t>
  </si>
  <si>
    <t>40401-0101</t>
  </si>
  <si>
    <t>Guraa</t>
  </si>
  <si>
    <t>40401-0102</t>
  </si>
  <si>
    <t>Maaxoo</t>
  </si>
  <si>
    <t>Sololo</t>
  </si>
  <si>
    <t>40401-0103</t>
  </si>
  <si>
    <t>Mokofa</t>
  </si>
  <si>
    <t>Mokofaa</t>
  </si>
  <si>
    <t>40401-0104</t>
  </si>
  <si>
    <t>Galano</t>
  </si>
  <si>
    <t>40401-0105</t>
  </si>
  <si>
    <t>Diire Amole</t>
  </si>
  <si>
    <t>40401-0106</t>
  </si>
  <si>
    <t>Soloqa</t>
  </si>
  <si>
    <t>Bilo 1st</t>
  </si>
  <si>
    <t>40401-0107</t>
  </si>
  <si>
    <t>Ba'oo</t>
  </si>
  <si>
    <t>40401-0108</t>
  </si>
  <si>
    <t>Busasi</t>
  </si>
  <si>
    <t>40401-0109</t>
  </si>
  <si>
    <t>Bilo 2ffaa</t>
  </si>
  <si>
    <t>40401-0110</t>
  </si>
  <si>
    <t xml:space="preserve">Malko </t>
  </si>
  <si>
    <t>Malko</t>
  </si>
  <si>
    <t>40401-0111</t>
  </si>
  <si>
    <t>Roggee</t>
  </si>
  <si>
    <t>Mojoo</t>
  </si>
  <si>
    <t>40401-0112</t>
  </si>
  <si>
    <t>A /Gibee</t>
  </si>
  <si>
    <t>M/B/Sa A/Gibe</t>
  </si>
  <si>
    <t>40401-0113</t>
  </si>
  <si>
    <t>Rikke</t>
  </si>
  <si>
    <t>40401-0114</t>
  </si>
  <si>
    <t>Kombo</t>
  </si>
  <si>
    <t>40401-0115</t>
  </si>
  <si>
    <t>Deggo</t>
  </si>
  <si>
    <t>40401-0116</t>
  </si>
  <si>
    <t>Hosoo</t>
  </si>
  <si>
    <t>40401-0117</t>
  </si>
  <si>
    <t>Ilfata</t>
  </si>
  <si>
    <t>40401-0118</t>
  </si>
  <si>
    <t>Caffe Gurre</t>
  </si>
  <si>
    <t>40401-0119</t>
  </si>
  <si>
    <t>Shaalaqa</t>
  </si>
  <si>
    <t>40401-0120</t>
  </si>
  <si>
    <t>Gomose</t>
  </si>
  <si>
    <t>40401-0121</t>
  </si>
  <si>
    <t>Borama</t>
  </si>
  <si>
    <t>M/B/Sa Borama HDW</t>
  </si>
  <si>
    <t>40401-0122</t>
  </si>
  <si>
    <t>Rogge</t>
  </si>
  <si>
    <t>Deggoo</t>
  </si>
  <si>
    <t>40401-0123</t>
  </si>
  <si>
    <t>40401-0124</t>
  </si>
  <si>
    <t>Muce</t>
  </si>
  <si>
    <t>40401-0125</t>
  </si>
  <si>
    <t>Dirre Abaso</t>
  </si>
  <si>
    <t>40401-0126</t>
  </si>
  <si>
    <t>Botori</t>
  </si>
  <si>
    <t>40401-0127</t>
  </si>
  <si>
    <t>Bijamo</t>
  </si>
  <si>
    <t>40401-0128</t>
  </si>
  <si>
    <t>Tulluharoo</t>
  </si>
  <si>
    <t>40401-0129</t>
  </si>
  <si>
    <t>Gubaya 2ffaa</t>
  </si>
  <si>
    <t>40401-0130</t>
  </si>
  <si>
    <t>Gubaya 1ffaa</t>
  </si>
  <si>
    <t>40401-0131</t>
  </si>
  <si>
    <t>Bisili</t>
  </si>
  <si>
    <t>40401-0132</t>
  </si>
  <si>
    <t>40401-0133</t>
  </si>
  <si>
    <t>Deggoo Adami</t>
  </si>
  <si>
    <t>40401-0134</t>
  </si>
  <si>
    <t>Kibbi</t>
  </si>
  <si>
    <t>40401-0135</t>
  </si>
  <si>
    <t>40401-0136</t>
  </si>
  <si>
    <t>Sisigo</t>
  </si>
  <si>
    <t>40401-0137</t>
  </si>
  <si>
    <t>40401-0138</t>
  </si>
  <si>
    <t>Barusi</t>
  </si>
  <si>
    <t>40401-0139</t>
  </si>
  <si>
    <t>Goro 2ffaa</t>
  </si>
  <si>
    <t>40401-0140</t>
  </si>
  <si>
    <t>Mexxi</t>
  </si>
  <si>
    <t>40401-0141</t>
  </si>
  <si>
    <t>Duwiso</t>
  </si>
  <si>
    <t>40401-0142</t>
  </si>
  <si>
    <t>Darge</t>
  </si>
  <si>
    <t>40401-0143</t>
  </si>
  <si>
    <t>Mucuco</t>
  </si>
  <si>
    <t>40401-0144</t>
  </si>
  <si>
    <t>Sombo</t>
  </si>
  <si>
    <t>Somboo</t>
  </si>
  <si>
    <t>40401-0145</t>
  </si>
  <si>
    <t>Samoni 2ffaa</t>
  </si>
  <si>
    <t>40401-0146</t>
  </si>
  <si>
    <t>Qolati</t>
  </si>
  <si>
    <t>Burusa 1ffaa</t>
  </si>
  <si>
    <t>40401-0147</t>
  </si>
  <si>
    <t>Konneji 1ffaa</t>
  </si>
  <si>
    <t>40401-0148</t>
  </si>
  <si>
    <t>Finca'a 2ffaa</t>
  </si>
  <si>
    <t>40401-0149</t>
  </si>
  <si>
    <t>Holoo</t>
  </si>
  <si>
    <t>37p</t>
  </si>
  <si>
    <t>40401-0150</t>
  </si>
  <si>
    <t>Finca’a 1ffaa</t>
  </si>
  <si>
    <t>40401-0151</t>
  </si>
  <si>
    <t>Anolee 1ffaa</t>
  </si>
  <si>
    <t>40401-0152</t>
  </si>
  <si>
    <t>Sayyoo</t>
  </si>
  <si>
    <t>40401-0153</t>
  </si>
  <si>
    <t>Urgessa</t>
  </si>
  <si>
    <t>40401-0154</t>
  </si>
  <si>
    <t>Shagaa</t>
  </si>
  <si>
    <t>40401-0155</t>
  </si>
  <si>
    <t>Amdoo</t>
  </si>
  <si>
    <t>40401-0156</t>
  </si>
  <si>
    <t>Qashoo</t>
  </si>
  <si>
    <t>40401-0157</t>
  </si>
  <si>
    <t>Madaree</t>
  </si>
  <si>
    <t>40401-0158</t>
  </si>
  <si>
    <t>Arbo</t>
  </si>
  <si>
    <t>40401-0159</t>
  </si>
  <si>
    <t>Marabee</t>
  </si>
  <si>
    <t>40401-0160</t>
  </si>
  <si>
    <t>Silkii</t>
  </si>
  <si>
    <t>40401-0161</t>
  </si>
  <si>
    <t>Bagee</t>
  </si>
  <si>
    <t>40401-0162</t>
  </si>
  <si>
    <t>Baltoo</t>
  </si>
  <si>
    <t>40401-0163</t>
  </si>
  <si>
    <t>A Gibee</t>
  </si>
  <si>
    <t>Warxuu</t>
  </si>
  <si>
    <t>40401-0164</t>
  </si>
  <si>
    <t>s/doshaa</t>
  </si>
  <si>
    <t>40401-0165</t>
  </si>
  <si>
    <t>Carii 2ffaa</t>
  </si>
  <si>
    <t>40401-0166</t>
  </si>
  <si>
    <t>Mucucoo</t>
  </si>
  <si>
    <t>40401-0167</t>
  </si>
  <si>
    <t>Denyuuilu</t>
  </si>
  <si>
    <t>40401-0168</t>
  </si>
  <si>
    <t>Somboo 2ffaa</t>
  </si>
  <si>
    <t>40401-0169</t>
  </si>
  <si>
    <t>Lafa damma</t>
  </si>
  <si>
    <t>40401-0170</t>
  </si>
  <si>
    <t>40401-0171</t>
  </si>
  <si>
    <t>W/galgalee</t>
  </si>
  <si>
    <t>40401-0172</t>
  </si>
  <si>
    <t>Qotuu</t>
  </si>
  <si>
    <t>40401-0173</t>
  </si>
  <si>
    <t>Gijamoo</t>
  </si>
  <si>
    <t>40401-0174</t>
  </si>
  <si>
    <t>Qoxa’o</t>
  </si>
  <si>
    <t>40401-0175</t>
  </si>
  <si>
    <t>Aruu</t>
  </si>
  <si>
    <t>40401-0176</t>
  </si>
  <si>
    <t>Mixer</t>
  </si>
  <si>
    <t>40401-0177</t>
  </si>
  <si>
    <t>A Somboo</t>
  </si>
  <si>
    <t>Kiramu</t>
  </si>
  <si>
    <t>40401-0178</t>
  </si>
  <si>
    <t>Coree</t>
  </si>
  <si>
    <t>40401-0179</t>
  </si>
  <si>
    <t>Warrii</t>
  </si>
  <si>
    <t>40401-0180</t>
  </si>
  <si>
    <t>40401-0181</t>
  </si>
  <si>
    <t>Mucee</t>
  </si>
  <si>
    <t>40401-0182</t>
  </si>
  <si>
    <t>Derree</t>
  </si>
  <si>
    <t>40401-0183</t>
  </si>
  <si>
    <t>O/balla</t>
  </si>
  <si>
    <t>40401-0184</t>
  </si>
  <si>
    <t>Corii</t>
  </si>
  <si>
    <t>40401-0185</t>
  </si>
  <si>
    <t>Xuuxii/sia</t>
  </si>
  <si>
    <t>40401-0186</t>
  </si>
  <si>
    <t>Doree 2ffaa</t>
  </si>
  <si>
    <t>40401-0187</t>
  </si>
  <si>
    <t>Doree 1ffaa</t>
  </si>
  <si>
    <t>40401-0188</t>
  </si>
  <si>
    <t>Caffeegurree</t>
  </si>
  <si>
    <t>40401-0189</t>
  </si>
  <si>
    <t>Homi/darbata</t>
  </si>
  <si>
    <t>40401-0190</t>
  </si>
  <si>
    <t>Sibaa</t>
  </si>
  <si>
    <t>40401-0191</t>
  </si>
  <si>
    <t>Beenjaa</t>
  </si>
  <si>
    <t>Langee</t>
  </si>
  <si>
    <t>40401-0192</t>
  </si>
  <si>
    <t>L/gudadaa</t>
  </si>
  <si>
    <t>40401-0193</t>
  </si>
  <si>
    <t>Innago</t>
  </si>
  <si>
    <t>40401-0194</t>
  </si>
  <si>
    <t>Wandee</t>
  </si>
  <si>
    <t>40401-0195</t>
  </si>
  <si>
    <t>40401-0196</t>
  </si>
  <si>
    <t>Malloo</t>
  </si>
  <si>
    <t>40401-0197</t>
  </si>
  <si>
    <t>Bacessa</t>
  </si>
  <si>
    <t>40401-0198</t>
  </si>
  <si>
    <t>Solloqaa</t>
  </si>
  <si>
    <t>Somee</t>
  </si>
  <si>
    <t>40401-0199</t>
  </si>
  <si>
    <t>Billoo 2ffaa</t>
  </si>
  <si>
    <t>40401-0200</t>
  </si>
  <si>
    <t>Horoo 2ffaa</t>
  </si>
  <si>
    <t>40401-0201</t>
  </si>
  <si>
    <t>Sachanii</t>
  </si>
  <si>
    <t>40401-0202</t>
  </si>
  <si>
    <t>40401-0203</t>
  </si>
  <si>
    <t>Arusii</t>
  </si>
  <si>
    <t>40401-0204</t>
  </si>
  <si>
    <t>40401-0205</t>
  </si>
  <si>
    <t>maaxoo</t>
  </si>
  <si>
    <t>Cirrii</t>
  </si>
  <si>
    <t>40401-0206</t>
  </si>
  <si>
    <t>sooloqa</t>
  </si>
  <si>
    <t>Model mandarii</t>
  </si>
  <si>
    <t>Type of health facility
1=Clinic
2=Health Post
3=Upgraded Health Post
4=Health Center</t>
  </si>
  <si>
    <t>UTM -zone
1=36N
2=36P
3=37N
4=37P
5=38N
6=38P</t>
  </si>
  <si>
    <t>Altitude     (meter)</t>
  </si>
  <si>
    <t>Type of safe water supply
1=No water supply
2=Protected well/spring
3=Rainwater harvesting
4=Shallow well with hand pump
5=Pipeline connection
6=Other safe water source</t>
  </si>
  <si>
    <t>Functionality status of the water scheme                  0=Abandoned during construction
1=Functional
2=Non-functional</t>
  </si>
  <si>
    <t>Reason for non-functionality
1=Broken
2=Not enough water
3=Management /Finance Problem
4=Other</t>
  </si>
  <si>
    <t>Depth of the well        (meters)*</t>
  </si>
  <si>
    <t>40401-h-001</t>
  </si>
  <si>
    <t>Type of the school
1=Primary 1-4
2=Primary 5-8
3=Primary 1-8
4=Secondary 9-10
5=Secondary 11-12
6=Secondary 9-12</t>
  </si>
  <si>
    <t>Reason for non-functionality
1=Broken
2=Not enough water
3=Management /Finance problem
4=Other</t>
  </si>
  <si>
    <t>Number of male students</t>
  </si>
  <si>
    <t>Number of female students</t>
  </si>
  <si>
    <t>40401-S-001</t>
  </si>
  <si>
    <t>D Kachuma School</t>
  </si>
  <si>
    <t>40401-S-002</t>
  </si>
  <si>
    <t>Fincha</t>
  </si>
  <si>
    <t>Dego Finha School</t>
  </si>
  <si>
    <t>40401-S-003</t>
  </si>
  <si>
    <t xml:space="preserve">Amdo </t>
  </si>
  <si>
    <t>Kota'o Hagamso</t>
  </si>
  <si>
    <t>40401-S-004</t>
  </si>
  <si>
    <t>Barumsa Gajjaa</t>
  </si>
  <si>
    <t>40401-S-005</t>
  </si>
  <si>
    <t>ilbu</t>
  </si>
</sst>
</file>

<file path=xl/styles.xml><?xml version="1.0" encoding="utf-8"?>
<styleSheet xmlns="http://schemas.openxmlformats.org/spreadsheetml/2006/main">
  <numFmts count="1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_-* #,##0.00_-;\-* #,##0.00_-;_-* \-??_-;_-@_-"/>
    <numFmt numFmtId="166" formatCode="_-* #,##0_-;\-* #,##0_-;_-* \-??_-;_-@_-"/>
  </numFmts>
  <fonts count="58">
    <font>
      <sz val="10"/>
      <name val="Arial"/>
      <family val="2"/>
    </font>
    <font>
      <sz val="11"/>
      <color indexed="8"/>
      <name val="Calibri"/>
      <family val="2"/>
    </font>
    <font>
      <sz val="12"/>
      <color indexed="8"/>
      <name val="Calibri"/>
      <family val="2"/>
    </font>
    <font>
      <b/>
      <sz val="12"/>
      <color indexed="8"/>
      <name val="Calibri"/>
      <family val="2"/>
    </font>
    <font>
      <b/>
      <sz val="12"/>
      <color indexed="9"/>
      <name val="Calibri"/>
      <family val="2"/>
    </font>
    <font>
      <sz val="12"/>
      <name val="Calibri"/>
      <family val="2"/>
    </font>
    <font>
      <b/>
      <sz val="12"/>
      <name val="Calibri"/>
      <family val="2"/>
    </font>
    <font>
      <b/>
      <u val="single"/>
      <sz val="12"/>
      <name val="Calibri"/>
      <family val="2"/>
    </font>
    <font>
      <b/>
      <sz val="10"/>
      <name val="Verdana"/>
      <family val="2"/>
    </font>
    <font>
      <b/>
      <i/>
      <sz val="10"/>
      <name val="Verdana"/>
      <family val="2"/>
    </font>
    <font>
      <sz val="10"/>
      <name val="Calibri"/>
      <family val="2"/>
    </font>
    <font>
      <sz val="10"/>
      <name val="Verdana"/>
      <family val="2"/>
    </font>
    <font>
      <b/>
      <sz val="11"/>
      <color indexed="8"/>
      <name val="Calibri"/>
      <family val="2"/>
    </font>
    <font>
      <sz val="11"/>
      <color indexed="10"/>
      <name val="Calibri"/>
      <family val="2"/>
    </font>
    <font>
      <b/>
      <sz val="10"/>
      <color indexed="30"/>
      <name val="Verdana"/>
      <family val="2"/>
    </font>
    <font>
      <sz val="10"/>
      <color indexed="30"/>
      <name val="Verdana"/>
      <family val="2"/>
    </font>
    <font>
      <sz val="10"/>
      <color indexed="8"/>
      <name val="Verdana"/>
      <family val="2"/>
    </font>
    <font>
      <sz val="10"/>
      <color indexed="8"/>
      <name val="Calibri"/>
      <family val="2"/>
    </font>
    <font>
      <b/>
      <sz val="10"/>
      <color indexed="8"/>
      <name val="Calibri"/>
      <family val="2"/>
    </font>
    <font>
      <b/>
      <sz val="10"/>
      <name val="Calibri"/>
      <family val="2"/>
    </font>
    <font>
      <b/>
      <u val="single"/>
      <sz val="10"/>
      <name val="Calibri"/>
      <family val="2"/>
    </font>
    <font>
      <sz val="10"/>
      <color indexed="8"/>
      <name val="Courier New"/>
      <family val="3"/>
    </font>
    <font>
      <b/>
      <sz val="8"/>
      <color indexed="10"/>
      <name val="Calibri"/>
      <family val="2"/>
    </font>
    <font>
      <b/>
      <sz val="10"/>
      <color indexed="10"/>
      <name val="Calibri"/>
      <family val="2"/>
    </font>
    <font>
      <sz val="9"/>
      <color indexed="8"/>
      <name val="Courier New"/>
      <family val="3"/>
    </font>
    <font>
      <sz val="9"/>
      <name val="Courier New"/>
      <family val="3"/>
    </font>
    <font>
      <sz val="10"/>
      <name val="Mang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i/>
      <sz val="11"/>
      <color indexed="23"/>
      <name val="Calibri"/>
      <family val="2"/>
    </font>
    <font>
      <sz val="11"/>
      <color indexed="9"/>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4"/>
        <bgColor indexed="64"/>
      </patternFill>
    </fill>
    <fill>
      <patternFill patternType="solid">
        <fgColor indexed="31"/>
        <bgColor indexed="64"/>
      </patternFill>
    </fill>
    <fill>
      <patternFill patternType="solid">
        <fgColor indexed="29"/>
        <bgColor indexed="64"/>
      </patternFill>
    </fill>
    <fill>
      <patternFill patternType="solid">
        <fgColor indexed="45"/>
        <bgColor indexed="64"/>
      </patternFill>
    </fill>
    <fill>
      <patternFill patternType="solid">
        <fgColor indexed="11"/>
        <bgColor indexed="64"/>
      </patternFill>
    </fill>
    <fill>
      <patternFill patternType="solid">
        <fgColor indexed="42"/>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indexed="8"/>
      </left>
      <right style="medium">
        <color indexed="8"/>
      </right>
      <top style="medium">
        <color indexed="8"/>
      </top>
      <bottom style="medium">
        <color indexed="8"/>
      </bottom>
    </border>
    <border>
      <left style="thin">
        <color indexed="8"/>
      </left>
      <right style="thin">
        <color indexed="8"/>
      </right>
      <top style="thin">
        <color indexed="8"/>
      </top>
      <bottom style="thin">
        <color indexed="8"/>
      </bottom>
    </border>
    <border>
      <left style="thin">
        <color indexed="8"/>
      </left>
      <right>
        <color indexed="63"/>
      </right>
      <top>
        <color indexed="63"/>
      </top>
      <bottom style="thin">
        <color indexed="8"/>
      </bottom>
    </border>
    <border>
      <left>
        <color indexed="63"/>
      </left>
      <right>
        <color indexed="63"/>
      </right>
      <top>
        <color indexed="63"/>
      </top>
      <bottom style="thin">
        <color indexed="8"/>
      </bottom>
    </border>
    <border>
      <left>
        <color indexed="63"/>
      </left>
      <right style="thin">
        <color indexed="8"/>
      </right>
      <top>
        <color indexed="63"/>
      </top>
      <bottom style="thin">
        <color indexed="8"/>
      </bottom>
    </border>
    <border>
      <left style="thin">
        <color indexed="8"/>
      </left>
      <right style="thin">
        <color indexed="8"/>
      </right>
      <top>
        <color indexed="63"/>
      </top>
      <bottom style="thin">
        <color indexed="8"/>
      </bottom>
    </border>
    <border>
      <left style="thin">
        <color indexed="8"/>
      </left>
      <right style="thin">
        <color indexed="8"/>
      </right>
      <top style="thin">
        <color indexed="8"/>
      </top>
      <bottom>
        <color indexed="63"/>
      </bottom>
    </border>
    <border>
      <left>
        <color indexed="63"/>
      </left>
      <right style="thin">
        <color indexed="8"/>
      </right>
      <top style="thin">
        <color indexed="8"/>
      </top>
      <bottom>
        <color indexed="63"/>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165" fontId="26"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1"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100">
    <xf numFmtId="0" fontId="0" fillId="0" borderId="0" xfId="0" applyAlignment="1">
      <alignment/>
    </xf>
    <xf numFmtId="0" fontId="2" fillId="0" borderId="0" xfId="55" applyFont="1" applyAlignment="1">
      <alignment horizontal="left" vertical="top" wrapText="1"/>
      <protection/>
    </xf>
    <xf numFmtId="0" fontId="3" fillId="33" borderId="0" xfId="55" applyFont="1" applyFill="1" applyAlignment="1">
      <alignment horizontal="left" vertical="top" wrapText="1"/>
      <protection/>
    </xf>
    <xf numFmtId="0" fontId="4" fillId="34" borderId="0" xfId="55" applyFont="1" applyFill="1" applyAlignment="1">
      <alignment horizontal="left" vertical="top" wrapText="1"/>
      <protection/>
    </xf>
    <xf numFmtId="0" fontId="5" fillId="35" borderId="0" xfId="55" applyFont="1" applyFill="1" applyAlignment="1">
      <alignment horizontal="left" vertical="top" wrapText="1"/>
      <protection/>
    </xf>
    <xf numFmtId="0" fontId="3" fillId="35" borderId="0" xfId="55" applyFont="1" applyFill="1" applyAlignment="1">
      <alignment horizontal="left" vertical="top" wrapText="1"/>
      <protection/>
    </xf>
    <xf numFmtId="0" fontId="6" fillId="0" borderId="0" xfId="55" applyFont="1" applyAlignment="1">
      <alignment horizontal="left" vertical="top" wrapText="1"/>
      <protection/>
    </xf>
    <xf numFmtId="0" fontId="1" fillId="0" borderId="0" xfId="55">
      <alignment/>
      <protection/>
    </xf>
    <xf numFmtId="0" fontId="5" fillId="0" borderId="0" xfId="55" applyFont="1" applyAlignment="1">
      <alignment horizontal="left" vertical="top" wrapText="1"/>
      <protection/>
    </xf>
    <xf numFmtId="0" fontId="6" fillId="0" borderId="0" xfId="55" applyFont="1" applyAlignment="1">
      <alignment horizontal="left" vertical="top" wrapText="1" indent="3"/>
      <protection/>
    </xf>
    <xf numFmtId="0" fontId="5" fillId="0" borderId="0" xfId="55" applyFont="1" applyAlignment="1">
      <alignment horizontal="left" vertical="top" wrapText="1" indent="3"/>
      <protection/>
    </xf>
    <xf numFmtId="0" fontId="6" fillId="33" borderId="0" xfId="55" applyFont="1" applyFill="1" applyAlignment="1">
      <alignment horizontal="left" vertical="top" wrapText="1"/>
      <protection/>
    </xf>
    <xf numFmtId="0" fontId="2" fillId="33" borderId="0" xfId="55" applyFont="1" applyFill="1" applyAlignment="1">
      <alignment horizontal="left" vertical="top" wrapText="1"/>
      <protection/>
    </xf>
    <xf numFmtId="0" fontId="1" fillId="0" borderId="0" xfId="55" applyFont="1">
      <alignment/>
      <protection/>
    </xf>
    <xf numFmtId="0" fontId="8" fillId="36" borderId="0" xfId="55" applyFont="1" applyFill="1" applyBorder="1" applyAlignment="1">
      <alignment horizontal="left" vertical="top"/>
      <protection/>
    </xf>
    <xf numFmtId="0" fontId="10" fillId="36" borderId="0" xfId="55" applyFont="1" applyFill="1" applyBorder="1" applyAlignment="1">
      <alignment horizontal="left" vertical="top"/>
      <protection/>
    </xf>
    <xf numFmtId="0" fontId="11" fillId="36" borderId="0" xfId="55" applyFont="1" applyFill="1" applyBorder="1" applyAlignment="1">
      <alignment horizontal="left" vertical="top"/>
      <protection/>
    </xf>
    <xf numFmtId="0" fontId="12" fillId="0" borderId="0" xfId="55" applyFont="1">
      <alignment/>
      <protection/>
    </xf>
    <xf numFmtId="0" fontId="13" fillId="0" borderId="0" xfId="55" applyFont="1">
      <alignment/>
      <protection/>
    </xf>
    <xf numFmtId="0" fontId="8" fillId="37" borderId="10" xfId="55" applyFont="1" applyFill="1" applyBorder="1" applyAlignment="1">
      <alignment horizontal="center" vertical="center" wrapText="1"/>
      <protection/>
    </xf>
    <xf numFmtId="0" fontId="8" fillId="37" borderId="10" xfId="55" applyFont="1" applyFill="1" applyBorder="1" applyAlignment="1">
      <alignment horizontal="left" vertical="top" wrapText="1"/>
      <protection/>
    </xf>
    <xf numFmtId="0" fontId="11" fillId="37" borderId="10" xfId="55" applyFont="1" applyFill="1" applyBorder="1" applyAlignment="1">
      <alignment horizontal="center" vertical="center" wrapText="1"/>
      <protection/>
    </xf>
    <xf numFmtId="0" fontId="11" fillId="37" borderId="10" xfId="55" applyFont="1" applyFill="1" applyBorder="1" applyAlignment="1">
      <alignment horizontal="left" vertical="center" wrapText="1"/>
      <protection/>
    </xf>
    <xf numFmtId="0" fontId="16" fillId="37" borderId="10" xfId="55" applyFont="1" applyFill="1" applyBorder="1" applyAlignment="1">
      <alignment horizontal="center" vertical="center" wrapText="1"/>
      <protection/>
    </xf>
    <xf numFmtId="0" fontId="16" fillId="37" borderId="10" xfId="55" applyFont="1" applyFill="1" applyBorder="1" applyAlignment="1">
      <alignment horizontal="left" vertical="center" wrapText="1"/>
      <protection/>
    </xf>
    <xf numFmtId="0" fontId="8" fillId="38" borderId="0" xfId="55" applyFont="1" applyFill="1" applyBorder="1" applyAlignment="1">
      <alignment horizontal="left" vertical="top"/>
      <protection/>
    </xf>
    <xf numFmtId="0" fontId="10" fillId="38" borderId="0" xfId="55" applyFont="1" applyFill="1" applyBorder="1" applyAlignment="1">
      <alignment horizontal="left" vertical="top"/>
      <protection/>
    </xf>
    <xf numFmtId="0" fontId="10" fillId="38" borderId="0" xfId="55" applyFont="1" applyFill="1" applyBorder="1" applyAlignment="1">
      <alignment horizontal="left" vertical="center"/>
      <protection/>
    </xf>
    <xf numFmtId="0" fontId="11" fillId="38" borderId="0" xfId="55" applyFont="1" applyFill="1" applyBorder="1" applyAlignment="1">
      <alignment horizontal="left" vertical="top"/>
      <protection/>
    </xf>
    <xf numFmtId="0" fontId="8" fillId="39" borderId="10" xfId="55" applyFont="1" applyFill="1" applyBorder="1" applyAlignment="1">
      <alignment horizontal="center" vertical="top" wrapText="1"/>
      <protection/>
    </xf>
    <xf numFmtId="0" fontId="8" fillId="39" borderId="10" xfId="55" applyFont="1" applyFill="1" applyBorder="1" applyAlignment="1">
      <alignment horizontal="left" vertical="top" wrapText="1"/>
      <protection/>
    </xf>
    <xf numFmtId="0" fontId="8" fillId="39" borderId="10" xfId="55" applyFont="1" applyFill="1" applyBorder="1" applyAlignment="1">
      <alignment horizontal="left" vertical="center" wrapText="1"/>
      <protection/>
    </xf>
    <xf numFmtId="0" fontId="11" fillId="39" borderId="10" xfId="55" applyFont="1" applyFill="1" applyBorder="1" applyAlignment="1">
      <alignment horizontal="center" vertical="center" wrapText="1"/>
      <protection/>
    </xf>
    <xf numFmtId="0" fontId="11" fillId="39" borderId="10" xfId="55" applyFont="1" applyFill="1" applyBorder="1" applyAlignment="1">
      <alignment horizontal="left" vertical="center" wrapText="1"/>
      <protection/>
    </xf>
    <xf numFmtId="0" fontId="16" fillId="39" borderId="10" xfId="55" applyFont="1" applyFill="1" applyBorder="1" applyAlignment="1">
      <alignment horizontal="center" vertical="center" wrapText="1"/>
      <protection/>
    </xf>
    <xf numFmtId="0" fontId="16" fillId="39" borderId="10" xfId="55" applyFont="1" applyFill="1" applyBorder="1" applyAlignment="1">
      <alignment horizontal="left" vertical="center" wrapText="1"/>
      <protection/>
    </xf>
    <xf numFmtId="0" fontId="8" fillId="40" borderId="0" xfId="55" applyFont="1" applyFill="1" applyBorder="1" applyAlignment="1">
      <alignment horizontal="left" vertical="top"/>
      <protection/>
    </xf>
    <xf numFmtId="0" fontId="10" fillId="40" borderId="0" xfId="55" applyFont="1" applyFill="1" applyBorder="1" applyAlignment="1">
      <alignment horizontal="left" vertical="top"/>
      <protection/>
    </xf>
    <xf numFmtId="0" fontId="10" fillId="40" borderId="0" xfId="55" applyFont="1" applyFill="1" applyBorder="1" applyAlignment="1">
      <alignment horizontal="left" vertical="center"/>
      <protection/>
    </xf>
    <xf numFmtId="0" fontId="11" fillId="40" borderId="0" xfId="55" applyFont="1" applyFill="1" applyBorder="1" applyAlignment="1">
      <alignment horizontal="left" vertical="top"/>
      <protection/>
    </xf>
    <xf numFmtId="0" fontId="8" fillId="41" borderId="10" xfId="55" applyFont="1" applyFill="1" applyBorder="1" applyAlignment="1">
      <alignment horizontal="left" vertical="top" wrapText="1"/>
      <protection/>
    </xf>
    <xf numFmtId="0" fontId="8" fillId="41" borderId="10" xfId="55" applyFont="1" applyFill="1" applyBorder="1" applyAlignment="1">
      <alignment horizontal="left" vertical="center" wrapText="1"/>
      <protection/>
    </xf>
    <xf numFmtId="0" fontId="11" fillId="41" borderId="10" xfId="55" applyFont="1" applyFill="1" applyBorder="1" applyAlignment="1">
      <alignment horizontal="center" vertical="center" wrapText="1"/>
      <protection/>
    </xf>
    <xf numFmtId="0" fontId="11" fillId="41" borderId="10" xfId="55" applyFont="1" applyFill="1" applyBorder="1" applyAlignment="1">
      <alignment horizontal="left" vertical="center" wrapText="1"/>
      <protection/>
    </xf>
    <xf numFmtId="0" fontId="16" fillId="41" borderId="10" xfId="55" applyFont="1" applyFill="1" applyBorder="1" applyAlignment="1">
      <alignment horizontal="center" vertical="center" wrapText="1"/>
      <protection/>
    </xf>
    <xf numFmtId="0" fontId="16" fillId="41" borderId="10" xfId="55" applyFont="1" applyFill="1" applyBorder="1" applyAlignment="1">
      <alignment horizontal="left" vertical="center" wrapText="1"/>
      <protection/>
    </xf>
    <xf numFmtId="0" fontId="17" fillId="0" borderId="0" xfId="55" applyFont="1" applyAlignment="1">
      <alignment horizontal="center" vertical="center"/>
      <protection/>
    </xf>
    <xf numFmtId="0" fontId="17" fillId="0" borderId="0" xfId="55" applyFont="1">
      <alignment/>
      <protection/>
    </xf>
    <xf numFmtId="0" fontId="3" fillId="0" borderId="0" xfId="55" applyFont="1" applyAlignment="1">
      <alignment horizontal="center" vertical="center"/>
      <protection/>
    </xf>
    <xf numFmtId="0" fontId="3" fillId="0" borderId="0" xfId="55" applyFont="1" applyAlignment="1">
      <alignment horizontal="left" vertical="top"/>
      <protection/>
    </xf>
    <xf numFmtId="0" fontId="17" fillId="0" borderId="0" xfId="55" applyFont="1" applyAlignment="1">
      <alignment horizontal="left" vertical="top"/>
      <protection/>
    </xf>
    <xf numFmtId="0" fontId="18" fillId="33" borderId="0" xfId="55" applyFont="1" applyFill="1" applyAlignment="1">
      <alignment horizontal="center" vertical="center"/>
      <protection/>
    </xf>
    <xf numFmtId="0" fontId="18" fillId="33" borderId="0" xfId="55" applyFont="1" applyFill="1" applyAlignment="1">
      <alignment horizontal="center"/>
      <protection/>
    </xf>
    <xf numFmtId="0" fontId="18" fillId="0" borderId="11" xfId="55" applyFont="1" applyBorder="1" applyAlignment="1">
      <alignment horizontal="center" vertical="center"/>
      <protection/>
    </xf>
    <xf numFmtId="0" fontId="19" fillId="0" borderId="11" xfId="55" applyFont="1" applyBorder="1" applyAlignment="1">
      <alignment horizontal="center" vertical="center"/>
      <protection/>
    </xf>
    <xf numFmtId="0" fontId="19" fillId="0" borderId="11" xfId="55" applyFont="1" applyBorder="1" applyAlignment="1">
      <alignment horizontal="center" vertical="center" wrapText="1"/>
      <protection/>
    </xf>
    <xf numFmtId="0" fontId="17" fillId="0" borderId="11" xfId="55" applyFont="1" applyBorder="1" applyAlignment="1">
      <alignment horizontal="center" vertical="center"/>
      <protection/>
    </xf>
    <xf numFmtId="0" fontId="17" fillId="0" borderId="11" xfId="55" applyFont="1" applyBorder="1">
      <alignment/>
      <protection/>
    </xf>
    <xf numFmtId="0" fontId="21" fillId="0" borderId="11" xfId="55" applyFont="1" applyBorder="1">
      <alignment/>
      <protection/>
    </xf>
    <xf numFmtId="0" fontId="18" fillId="33" borderId="12" xfId="55" applyFont="1" applyFill="1" applyBorder="1" applyAlignment="1">
      <alignment horizontal="center"/>
      <protection/>
    </xf>
    <xf numFmtId="0" fontId="18" fillId="33" borderId="13" xfId="55" applyFont="1" applyFill="1" applyBorder="1" applyAlignment="1">
      <alignment horizontal="center" vertical="center"/>
      <protection/>
    </xf>
    <xf numFmtId="0" fontId="18" fillId="33" borderId="13" xfId="55" applyFont="1" applyFill="1" applyBorder="1" applyAlignment="1">
      <alignment horizontal="center"/>
      <protection/>
    </xf>
    <xf numFmtId="0" fontId="18" fillId="33" borderId="14" xfId="55" applyFont="1" applyFill="1" applyBorder="1" applyAlignment="1">
      <alignment horizontal="center" vertical="center"/>
      <protection/>
    </xf>
    <xf numFmtId="0" fontId="18" fillId="0" borderId="15" xfId="55" applyFont="1" applyBorder="1" applyAlignment="1">
      <alignment horizontal="center"/>
      <protection/>
    </xf>
    <xf numFmtId="0" fontId="19" fillId="33" borderId="11" xfId="55" applyFont="1" applyFill="1" applyBorder="1" applyAlignment="1">
      <alignment horizontal="center" vertical="center" wrapText="1"/>
      <protection/>
    </xf>
    <xf numFmtId="0" fontId="3" fillId="0" borderId="13" xfId="55" applyFont="1" applyBorder="1" applyAlignment="1">
      <alignment horizontal="left" vertical="top"/>
      <protection/>
    </xf>
    <xf numFmtId="0" fontId="18" fillId="33" borderId="12" xfId="55" applyFont="1" applyFill="1" applyBorder="1" applyAlignment="1">
      <alignment horizontal="center" vertical="center"/>
      <protection/>
    </xf>
    <xf numFmtId="0" fontId="18" fillId="0" borderId="12" xfId="55" applyFont="1" applyBorder="1" applyAlignment="1">
      <alignment horizontal="center" vertical="center"/>
      <protection/>
    </xf>
    <xf numFmtId="0" fontId="18" fillId="0" borderId="14" xfId="55" applyFont="1" applyBorder="1" applyAlignment="1">
      <alignment horizontal="center" vertical="center"/>
      <protection/>
    </xf>
    <xf numFmtId="0" fontId="18" fillId="0" borderId="0" xfId="55" applyFont="1" applyAlignment="1">
      <alignment horizontal="center"/>
      <protection/>
    </xf>
    <xf numFmtId="0" fontId="24" fillId="0" borderId="0" xfId="55" applyFont="1" applyAlignment="1">
      <alignment horizontal="left" vertical="top"/>
      <protection/>
    </xf>
    <xf numFmtId="1" fontId="24" fillId="0" borderId="0" xfId="55" applyNumberFormat="1" applyFont="1" applyAlignment="1">
      <alignment horizontal="left" vertical="top"/>
      <protection/>
    </xf>
    <xf numFmtId="0" fontId="24" fillId="0" borderId="0" xfId="55" applyFont="1" applyAlignment="1">
      <alignment horizontal="left" vertical="top" wrapText="1"/>
      <protection/>
    </xf>
    <xf numFmtId="0" fontId="24" fillId="0" borderId="0" xfId="55" applyFont="1" applyBorder="1" applyAlignment="1">
      <alignment horizontal="left" vertical="top" wrapText="1"/>
      <protection/>
    </xf>
    <xf numFmtId="0" fontId="24" fillId="0" borderId="0" xfId="55" applyFont="1" applyFill="1" applyBorder="1" applyAlignment="1">
      <alignment horizontal="left" vertical="top"/>
      <protection/>
    </xf>
    <xf numFmtId="164" fontId="24" fillId="0" borderId="0" xfId="55" applyNumberFormat="1" applyFont="1" applyFill="1" applyBorder="1" applyAlignment="1">
      <alignment horizontal="left" vertical="top"/>
      <protection/>
    </xf>
    <xf numFmtId="2" fontId="24" fillId="0" borderId="0" xfId="55" applyNumberFormat="1" applyFont="1" applyFill="1" applyBorder="1" applyAlignment="1">
      <alignment horizontal="left" vertical="top"/>
      <protection/>
    </xf>
    <xf numFmtId="0" fontId="24" fillId="38" borderId="0" xfId="55" applyFont="1" applyFill="1" applyBorder="1" applyAlignment="1">
      <alignment horizontal="left" vertical="top"/>
      <protection/>
    </xf>
    <xf numFmtId="0" fontId="25" fillId="0" borderId="0" xfId="55" applyFont="1" applyAlignment="1">
      <alignment horizontal="left" vertical="top"/>
      <protection/>
    </xf>
    <xf numFmtId="0" fontId="24" fillId="35" borderId="0" xfId="55" applyFont="1" applyFill="1" applyAlignment="1">
      <alignment horizontal="left" vertical="top"/>
      <protection/>
    </xf>
    <xf numFmtId="166" fontId="24" fillId="0" borderId="0" xfId="42" applyNumberFormat="1" applyFont="1" applyFill="1" applyBorder="1" applyAlignment="1" applyProtection="1">
      <alignment horizontal="left" vertical="top"/>
      <protection/>
    </xf>
    <xf numFmtId="1" fontId="24" fillId="35" borderId="0" xfId="55" applyNumberFormat="1" applyFont="1" applyFill="1" applyAlignment="1">
      <alignment horizontal="left" vertical="top"/>
      <protection/>
    </xf>
    <xf numFmtId="0" fontId="25" fillId="35" borderId="0" xfId="55" applyFont="1" applyFill="1" applyAlignment="1">
      <alignment horizontal="left" vertical="top"/>
      <protection/>
    </xf>
    <xf numFmtId="1" fontId="25" fillId="0" borderId="0" xfId="55" applyNumberFormat="1" applyFont="1" applyAlignment="1">
      <alignment horizontal="left" vertical="top"/>
      <protection/>
    </xf>
    <xf numFmtId="1" fontId="25" fillId="35" borderId="0" xfId="55" applyNumberFormat="1" applyFont="1" applyFill="1" applyAlignment="1">
      <alignment horizontal="left" vertical="top"/>
      <protection/>
    </xf>
    <xf numFmtId="166" fontId="24" fillId="0" borderId="0" xfId="42" applyNumberFormat="1" applyFont="1" applyFill="1" applyBorder="1" applyAlignment="1" applyProtection="1">
      <alignment vertical="top"/>
      <protection/>
    </xf>
    <xf numFmtId="0" fontId="24" fillId="35" borderId="0" xfId="55" applyFont="1" applyFill="1" applyAlignment="1">
      <alignment horizontal="center" vertical="top"/>
      <protection/>
    </xf>
    <xf numFmtId="0" fontId="24" fillId="35" borderId="0" xfId="55" applyFont="1" applyFill="1" applyAlignment="1">
      <alignment horizontal="left" vertical="top"/>
      <protection/>
    </xf>
    <xf numFmtId="0" fontId="24" fillId="35" borderId="0" xfId="55" applyFont="1" applyFill="1" applyAlignment="1">
      <alignment horizontal="right" vertical="top"/>
      <protection/>
    </xf>
    <xf numFmtId="0" fontId="24" fillId="35" borderId="0" xfId="55" applyFont="1" applyFill="1" applyAlignment="1">
      <alignment horizontal="center" vertical="top"/>
      <protection/>
    </xf>
    <xf numFmtId="164" fontId="24" fillId="35" borderId="0" xfId="55" applyNumberFormat="1" applyFont="1" applyFill="1" applyAlignment="1">
      <alignment horizontal="left" vertical="top"/>
      <protection/>
    </xf>
    <xf numFmtId="2" fontId="24" fillId="35" borderId="0" xfId="55" applyNumberFormat="1" applyFont="1" applyFill="1" applyAlignment="1">
      <alignment horizontal="left" vertical="top"/>
      <protection/>
    </xf>
    <xf numFmtId="166" fontId="24" fillId="35" borderId="0" xfId="42" applyNumberFormat="1" applyFont="1" applyFill="1" applyBorder="1" applyAlignment="1" applyProtection="1">
      <alignment horizontal="center" vertical="top"/>
      <protection/>
    </xf>
    <xf numFmtId="0" fontId="24" fillId="0" borderId="0" xfId="55" applyFont="1" applyAlignment="1">
      <alignment horizontal="left" vertical="top"/>
      <protection/>
    </xf>
    <xf numFmtId="164" fontId="24" fillId="0" borderId="0" xfId="55" applyNumberFormat="1" applyFont="1" applyAlignment="1">
      <alignment horizontal="left" vertical="top"/>
      <protection/>
    </xf>
    <xf numFmtId="2" fontId="24" fillId="0" borderId="0" xfId="55" applyNumberFormat="1" applyFont="1" applyAlignment="1">
      <alignment horizontal="left" vertical="top"/>
      <protection/>
    </xf>
    <xf numFmtId="166" fontId="24" fillId="35" borderId="0" xfId="42" applyNumberFormat="1" applyFont="1" applyFill="1" applyBorder="1" applyAlignment="1" applyProtection="1">
      <alignment horizontal="left" vertical="top"/>
      <protection/>
    </xf>
    <xf numFmtId="0" fontId="22" fillId="0" borderId="16" xfId="55" applyFont="1" applyBorder="1" applyAlignment="1">
      <alignment horizontal="center" vertical="center" wrapText="1"/>
      <protection/>
    </xf>
    <xf numFmtId="0" fontId="23" fillId="33" borderId="16" xfId="55" applyFont="1" applyFill="1" applyBorder="1" applyAlignment="1">
      <alignment horizontal="center" vertical="center"/>
      <protection/>
    </xf>
    <xf numFmtId="0" fontId="23" fillId="0" borderId="17" xfId="55" applyFont="1" applyBorder="1" applyAlignment="1">
      <alignment horizontal="center" vertical="center"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dxfs count="9">
    <dxf>
      <font>
        <b val="0"/>
        <sz val="11"/>
        <color indexed="8"/>
      </font>
      <fill>
        <patternFill patternType="solid">
          <fgColor indexed="45"/>
          <bgColor indexed="29"/>
        </patternFill>
      </fill>
    </dxf>
    <dxf>
      <font>
        <b val="0"/>
        <sz val="11"/>
        <color indexed="8"/>
      </font>
      <fill>
        <patternFill patternType="solid">
          <fgColor indexed="45"/>
          <bgColor indexed="29"/>
        </patternFill>
      </fill>
    </dxf>
    <dxf>
      <fill>
        <patternFill patternType="solid">
          <fgColor indexed="45"/>
          <bgColor indexed="29"/>
        </patternFill>
      </fill>
    </dxf>
    <dxf>
      <fill>
        <patternFill patternType="solid">
          <fgColor indexed="45"/>
          <bgColor indexed="29"/>
        </patternFill>
      </fill>
    </dxf>
    <dxf>
      <fill>
        <patternFill patternType="solid">
          <fgColor indexed="45"/>
          <bgColor indexed="29"/>
        </patternFill>
      </fill>
    </dxf>
    <dxf>
      <fill>
        <patternFill patternType="solid">
          <fgColor indexed="45"/>
          <bgColor indexed="29"/>
        </patternFill>
      </fill>
    </dxf>
    <dxf>
      <font>
        <b val="0"/>
        <sz val="11"/>
        <color indexed="8"/>
      </font>
      <fill>
        <patternFill patternType="solid">
          <fgColor indexed="45"/>
          <bgColor indexed="29"/>
        </patternFill>
      </fill>
    </dxf>
    <dxf>
      <fill>
        <patternFill patternType="solid">
          <fgColor indexed="45"/>
          <bgColor indexed="29"/>
        </patternFill>
      </fill>
    </dxf>
    <dxf>
      <fill>
        <patternFill patternType="solid">
          <fgColor indexed="45"/>
          <bgColor indexed="29"/>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30"/>
  <sheetViews>
    <sheetView zoomScale="85" zoomScaleNormal="85" zoomScalePageLayoutView="0" workbookViewId="0" topLeftCell="A1">
      <selection activeCell="A11" sqref="A11"/>
    </sheetView>
  </sheetViews>
  <sheetFormatPr defaultColWidth="9.00390625" defaultRowHeight="12.75"/>
  <cols>
    <col min="1" max="1" width="191.7109375" style="1" customWidth="1"/>
    <col min="2" max="16384" width="9.00390625" style="1" customWidth="1"/>
  </cols>
  <sheetData>
    <row r="1" s="2" customFormat="1" ht="15.75">
      <c r="A1" s="2" t="s">
        <v>0</v>
      </c>
    </row>
    <row r="2" s="3" customFormat="1" ht="15.75">
      <c r="A2" s="3" t="s">
        <v>1</v>
      </c>
    </row>
    <row r="3" s="5" customFormat="1" ht="15.75">
      <c r="A3" s="4" t="s">
        <v>2</v>
      </c>
    </row>
    <row r="4" s="7" customFormat="1" ht="15.75">
      <c r="A4" s="6" t="s">
        <v>3</v>
      </c>
    </row>
    <row r="5" s="7" customFormat="1" ht="15.75">
      <c r="A5" s="6" t="s">
        <v>4</v>
      </c>
    </row>
    <row r="6" s="7" customFormat="1" ht="15.75">
      <c r="A6" s="8" t="s">
        <v>5</v>
      </c>
    </row>
    <row r="7" s="7" customFormat="1" ht="15.75">
      <c r="A7" s="8" t="s">
        <v>6</v>
      </c>
    </row>
    <row r="8" s="7" customFormat="1" ht="15.75">
      <c r="A8" s="8" t="s">
        <v>7</v>
      </c>
    </row>
    <row r="9" s="7" customFormat="1" ht="63">
      <c r="A9" s="9" t="s">
        <v>8</v>
      </c>
    </row>
    <row r="10" s="7" customFormat="1" ht="15.75">
      <c r="A10" s="8" t="s">
        <v>9</v>
      </c>
    </row>
    <row r="11" s="7" customFormat="1" ht="15.75">
      <c r="A11" s="8" t="s">
        <v>10</v>
      </c>
    </row>
    <row r="12" s="7" customFormat="1" ht="15.75">
      <c r="A12" s="8" t="s">
        <v>11</v>
      </c>
    </row>
    <row r="13" s="7" customFormat="1" ht="15.75">
      <c r="A13" s="8" t="s">
        <v>12</v>
      </c>
    </row>
    <row r="14" s="7" customFormat="1" ht="15.75">
      <c r="A14" s="8" t="s">
        <v>13</v>
      </c>
    </row>
    <row r="15" s="7" customFormat="1" ht="15.75">
      <c r="A15" s="8" t="s">
        <v>14</v>
      </c>
    </row>
    <row r="16" s="7" customFormat="1" ht="15.75">
      <c r="A16" s="8" t="s">
        <v>15</v>
      </c>
    </row>
    <row r="17" s="7" customFormat="1" ht="15.75">
      <c r="A17" s="8" t="s">
        <v>16</v>
      </c>
    </row>
    <row r="18" s="7" customFormat="1" ht="15.75">
      <c r="A18" s="8" t="s">
        <v>17</v>
      </c>
    </row>
    <row r="19" s="7" customFormat="1" ht="15.75">
      <c r="A19" s="8" t="s">
        <v>18</v>
      </c>
    </row>
    <row r="20" s="7" customFormat="1" ht="15.75">
      <c r="A20" s="8" t="s">
        <v>19</v>
      </c>
    </row>
    <row r="21" s="7" customFormat="1" ht="15.75">
      <c r="A21" s="8" t="s">
        <v>20</v>
      </c>
    </row>
    <row r="22" s="7" customFormat="1" ht="15.75">
      <c r="A22" s="8" t="s">
        <v>21</v>
      </c>
    </row>
    <row r="23" s="7" customFormat="1" ht="15.75">
      <c r="A23" s="8" t="s">
        <v>22</v>
      </c>
    </row>
    <row r="24" s="7" customFormat="1" ht="15.75">
      <c r="A24" s="8" t="s">
        <v>23</v>
      </c>
    </row>
    <row r="25" s="7" customFormat="1" ht="110.25">
      <c r="A25" s="10" t="s">
        <v>24</v>
      </c>
    </row>
    <row r="26" s="7" customFormat="1" ht="15.75">
      <c r="A26" s="8" t="s">
        <v>25</v>
      </c>
    </row>
    <row r="27" s="7" customFormat="1" ht="126">
      <c r="A27" s="10" t="s">
        <v>26</v>
      </c>
    </row>
    <row r="28" s="7" customFormat="1" ht="15.75">
      <c r="A28" s="8" t="s">
        <v>27</v>
      </c>
    </row>
    <row r="29" s="12" customFormat="1" ht="15.75">
      <c r="A29" s="11" t="s">
        <v>28</v>
      </c>
    </row>
    <row r="30" ht="15.75">
      <c r="A30" s="8" t="s">
        <v>29</v>
      </c>
    </row>
  </sheetData>
  <sheetProtection selectLockedCells="1" selectUnlockedCells="1"/>
  <printOptions gridLines="1"/>
  <pageMargins left="0.25" right="0.25" top="0.75" bottom="0.75" header="0.5118055555555555" footer="0.5118055555555555"/>
  <pageSetup horizontalDpi="300" verticalDpi="300" orientation="portrait" paperSize="9"/>
</worksheet>
</file>

<file path=xl/worksheets/sheet2.xml><?xml version="1.0" encoding="utf-8"?>
<worksheet xmlns="http://schemas.openxmlformats.org/spreadsheetml/2006/main" xmlns:r="http://schemas.openxmlformats.org/officeDocument/2006/relationships">
  <dimension ref="A1:F93"/>
  <sheetViews>
    <sheetView zoomScale="85" zoomScaleNormal="85" zoomScalePageLayoutView="0" workbookViewId="0" topLeftCell="A1">
      <selection activeCell="B19" sqref="B19"/>
    </sheetView>
  </sheetViews>
  <sheetFormatPr defaultColWidth="9.00390625" defaultRowHeight="12.75"/>
  <cols>
    <col min="1" max="1" width="9.28125" style="13" customWidth="1"/>
    <col min="2" max="2" width="27.140625" style="13" customWidth="1"/>
    <col min="3" max="3" width="17.28125" style="13" customWidth="1"/>
    <col min="4" max="4" width="142.8515625" style="13" customWidth="1"/>
    <col min="5" max="5" width="36.140625" style="13" customWidth="1"/>
    <col min="6" max="16384" width="9.00390625" style="13" customWidth="1"/>
  </cols>
  <sheetData>
    <row r="1" spans="1:6" ht="15">
      <c r="A1" s="14" t="s">
        <v>30</v>
      </c>
      <c r="B1" s="15"/>
      <c r="C1" s="15"/>
      <c r="D1" s="15"/>
      <c r="E1" s="7"/>
      <c r="F1" s="7"/>
    </row>
    <row r="2" spans="1:6" ht="15">
      <c r="A2" s="16" t="s">
        <v>31</v>
      </c>
      <c r="B2" s="15"/>
      <c r="C2" s="15"/>
      <c r="D2" s="15"/>
      <c r="E2" s="17"/>
      <c r="F2" s="18"/>
    </row>
    <row r="3" spans="1:4" ht="38.25">
      <c r="A3" s="19" t="s">
        <v>32</v>
      </c>
      <c r="B3" s="20" t="s">
        <v>33</v>
      </c>
      <c r="C3" s="20" t="s">
        <v>34</v>
      </c>
      <c r="D3" s="20" t="s">
        <v>35</v>
      </c>
    </row>
    <row r="4" spans="1:4" ht="15">
      <c r="A4" s="21">
        <v>1</v>
      </c>
      <c r="B4" s="22" t="s">
        <v>36</v>
      </c>
      <c r="C4" s="22" t="s">
        <v>37</v>
      </c>
      <c r="D4" s="22" t="s">
        <v>38</v>
      </c>
    </row>
    <row r="5" spans="1:4" ht="15">
      <c r="A5" s="21">
        <v>2</v>
      </c>
      <c r="B5" s="22" t="s">
        <v>39</v>
      </c>
      <c r="C5" s="22" t="s">
        <v>40</v>
      </c>
      <c r="D5" s="22" t="s">
        <v>41</v>
      </c>
    </row>
    <row r="6" spans="1:4" ht="15">
      <c r="A6" s="21">
        <v>3</v>
      </c>
      <c r="B6" s="22" t="s">
        <v>42</v>
      </c>
      <c r="C6" s="22" t="s">
        <v>43</v>
      </c>
      <c r="D6" s="22" t="s">
        <v>44</v>
      </c>
    </row>
    <row r="7" spans="1:4" ht="25.5">
      <c r="A7" s="21">
        <v>4</v>
      </c>
      <c r="B7" s="22" t="s">
        <v>45</v>
      </c>
      <c r="C7" s="22" t="s">
        <v>46</v>
      </c>
      <c r="D7" s="22" t="s">
        <v>47</v>
      </c>
    </row>
    <row r="8" spans="1:4" ht="25.5">
      <c r="A8" s="21">
        <v>5</v>
      </c>
      <c r="B8" s="22" t="s">
        <v>48</v>
      </c>
      <c r="C8" s="22" t="s">
        <v>49</v>
      </c>
      <c r="D8" s="22" t="s">
        <v>50</v>
      </c>
    </row>
    <row r="9" spans="1:4" ht="25.5">
      <c r="A9" s="21">
        <v>6</v>
      </c>
      <c r="B9" s="22" t="s">
        <v>51</v>
      </c>
      <c r="C9" s="22" t="s">
        <v>52</v>
      </c>
      <c r="D9" s="22" t="s">
        <v>53</v>
      </c>
    </row>
    <row r="10" spans="1:4" ht="38.25">
      <c r="A10" s="21">
        <v>7</v>
      </c>
      <c r="B10" s="22" t="s">
        <v>54</v>
      </c>
      <c r="C10" s="22" t="s">
        <v>55</v>
      </c>
      <c r="D10" s="22" t="s">
        <v>56</v>
      </c>
    </row>
    <row r="11" spans="1:4" ht="15">
      <c r="A11" s="21">
        <v>8</v>
      </c>
      <c r="B11" s="22" t="s">
        <v>57</v>
      </c>
      <c r="C11" s="22" t="s">
        <v>58</v>
      </c>
      <c r="D11" s="22" t="s">
        <v>59</v>
      </c>
    </row>
    <row r="12" spans="1:4" ht="127.5">
      <c r="A12" s="21">
        <v>9</v>
      </c>
      <c r="B12" s="22" t="s">
        <v>60</v>
      </c>
      <c r="C12" s="22" t="s">
        <v>61</v>
      </c>
      <c r="D12" s="22" t="s">
        <v>62</v>
      </c>
    </row>
    <row r="13" spans="1:4" ht="76.5">
      <c r="A13" s="21">
        <v>10</v>
      </c>
      <c r="B13" s="22" t="s">
        <v>63</v>
      </c>
      <c r="C13" s="22" t="s">
        <v>64</v>
      </c>
      <c r="D13" s="22" t="s">
        <v>65</v>
      </c>
    </row>
    <row r="14" spans="1:4" ht="63.75">
      <c r="A14" s="21">
        <v>11</v>
      </c>
      <c r="B14" s="22" t="s">
        <v>66</v>
      </c>
      <c r="C14" s="22" t="s">
        <v>67</v>
      </c>
      <c r="D14" s="22" t="s">
        <v>68</v>
      </c>
    </row>
    <row r="15" spans="1:4" ht="51">
      <c r="A15" s="23">
        <v>12</v>
      </c>
      <c r="B15" s="22" t="s">
        <v>69</v>
      </c>
      <c r="C15" s="22" t="s">
        <v>70</v>
      </c>
      <c r="D15" s="22" t="s">
        <v>71</v>
      </c>
    </row>
    <row r="16" spans="1:4" ht="51">
      <c r="A16" s="23">
        <v>13</v>
      </c>
      <c r="B16" s="22" t="s">
        <v>72</v>
      </c>
      <c r="C16" s="22" t="s">
        <v>73</v>
      </c>
      <c r="D16" s="22" t="s">
        <v>74</v>
      </c>
    </row>
    <row r="17" spans="1:4" ht="51">
      <c r="A17" s="23">
        <v>14</v>
      </c>
      <c r="B17" s="22" t="s">
        <v>75</v>
      </c>
      <c r="C17" s="22" t="s">
        <v>76</v>
      </c>
      <c r="D17" s="22" t="s">
        <v>77</v>
      </c>
    </row>
    <row r="18" spans="1:4" ht="38.25">
      <c r="A18" s="23">
        <v>15</v>
      </c>
      <c r="B18" s="22" t="s">
        <v>78</v>
      </c>
      <c r="C18" s="22" t="s">
        <v>79</v>
      </c>
      <c r="D18" s="22" t="s">
        <v>80</v>
      </c>
    </row>
    <row r="19" spans="1:4" ht="51">
      <c r="A19" s="23">
        <v>16</v>
      </c>
      <c r="B19" s="22" t="s">
        <v>81</v>
      </c>
      <c r="C19" s="22" t="s">
        <v>82</v>
      </c>
      <c r="D19" s="22" t="s">
        <v>83</v>
      </c>
    </row>
    <row r="20" spans="1:4" ht="63.75">
      <c r="A20" s="23">
        <v>17</v>
      </c>
      <c r="B20" s="22" t="s">
        <v>84</v>
      </c>
      <c r="C20" s="22" t="s">
        <v>85</v>
      </c>
      <c r="D20" s="22" t="s">
        <v>86</v>
      </c>
    </row>
    <row r="21" spans="1:4" ht="51">
      <c r="A21" s="23">
        <v>18</v>
      </c>
      <c r="B21" s="22" t="s">
        <v>87</v>
      </c>
      <c r="C21" s="22" t="s">
        <v>88</v>
      </c>
      <c r="D21" s="22" t="s">
        <v>89</v>
      </c>
    </row>
    <row r="22" spans="1:4" ht="38.25">
      <c r="A22" s="23">
        <v>19</v>
      </c>
      <c r="B22" s="22" t="s">
        <v>90</v>
      </c>
      <c r="C22" s="22" t="s">
        <v>91</v>
      </c>
      <c r="D22" s="22" t="s">
        <v>92</v>
      </c>
    </row>
    <row r="23" spans="1:4" ht="51">
      <c r="A23" s="23">
        <v>20</v>
      </c>
      <c r="B23" s="22" t="s">
        <v>93</v>
      </c>
      <c r="C23" s="22" t="s">
        <v>94</v>
      </c>
      <c r="D23" s="22" t="s">
        <v>95</v>
      </c>
    </row>
    <row r="24" spans="1:4" ht="25.5">
      <c r="A24" s="23">
        <v>21</v>
      </c>
      <c r="B24" s="22" t="s">
        <v>96</v>
      </c>
      <c r="C24" s="22" t="s">
        <v>97</v>
      </c>
      <c r="D24" s="22" t="s">
        <v>98</v>
      </c>
    </row>
    <row r="25" spans="1:4" ht="38.25">
      <c r="A25" s="23">
        <v>22</v>
      </c>
      <c r="B25" s="22" t="s">
        <v>99</v>
      </c>
      <c r="C25" s="22" t="s">
        <v>100</v>
      </c>
      <c r="D25" s="22" t="s">
        <v>101</v>
      </c>
    </row>
    <row r="26" spans="1:4" ht="38.25">
      <c r="A26" s="23">
        <v>23</v>
      </c>
      <c r="B26" s="22" t="s">
        <v>102</v>
      </c>
      <c r="C26" s="22" t="s">
        <v>103</v>
      </c>
      <c r="D26" s="22" t="s">
        <v>104</v>
      </c>
    </row>
    <row r="27" spans="1:4" ht="51">
      <c r="A27" s="23">
        <v>24</v>
      </c>
      <c r="B27" s="22" t="s">
        <v>105</v>
      </c>
      <c r="C27" s="22" t="s">
        <v>106</v>
      </c>
      <c r="D27" s="22" t="s">
        <v>107</v>
      </c>
    </row>
    <row r="28" spans="1:4" ht="51">
      <c r="A28" s="23">
        <v>25</v>
      </c>
      <c r="B28" s="22" t="s">
        <v>108</v>
      </c>
      <c r="C28" s="22" t="s">
        <v>109</v>
      </c>
      <c r="D28" s="22" t="s">
        <v>110</v>
      </c>
    </row>
    <row r="29" spans="1:4" ht="76.5">
      <c r="A29" s="23">
        <v>26</v>
      </c>
      <c r="B29" s="22" t="s">
        <v>111</v>
      </c>
      <c r="C29" s="22" t="s">
        <v>112</v>
      </c>
      <c r="D29" s="22" t="s">
        <v>113</v>
      </c>
    </row>
    <row r="30" spans="1:4" ht="51">
      <c r="A30" s="23">
        <v>27</v>
      </c>
      <c r="B30" s="22" t="s">
        <v>114</v>
      </c>
      <c r="C30" s="22" t="s">
        <v>115</v>
      </c>
      <c r="D30" s="22" t="s">
        <v>116</v>
      </c>
    </row>
    <row r="31" spans="1:4" ht="89.25">
      <c r="A31" s="23">
        <v>28</v>
      </c>
      <c r="B31" s="24" t="s">
        <v>117</v>
      </c>
      <c r="C31" s="24" t="s">
        <v>118</v>
      </c>
      <c r="D31" s="22" t="s">
        <v>119</v>
      </c>
    </row>
    <row r="32" spans="1:4" ht="25.5">
      <c r="A32" s="23">
        <v>29</v>
      </c>
      <c r="B32" s="24" t="s">
        <v>120</v>
      </c>
      <c r="C32" s="24" t="s">
        <v>121</v>
      </c>
      <c r="D32" s="22" t="s">
        <v>122</v>
      </c>
    </row>
    <row r="33" spans="1:4" ht="38.25">
      <c r="A33" s="21">
        <v>30</v>
      </c>
      <c r="B33" s="22" t="s">
        <v>123</v>
      </c>
      <c r="C33" s="22" t="s">
        <v>124</v>
      </c>
      <c r="D33" s="22" t="s">
        <v>125</v>
      </c>
    </row>
    <row r="34" spans="1:4" ht="25.5">
      <c r="A34" s="21">
        <v>31</v>
      </c>
      <c r="B34" s="22" t="s">
        <v>126</v>
      </c>
      <c r="C34" s="22" t="s">
        <v>126</v>
      </c>
      <c r="D34" s="22" t="s">
        <v>127</v>
      </c>
    </row>
    <row r="35" spans="1:4" ht="15">
      <c r="A35" s="25" t="s">
        <v>128</v>
      </c>
      <c r="B35" s="26"/>
      <c r="C35" s="26"/>
      <c r="D35" s="27"/>
    </row>
    <row r="36" spans="1:4" ht="15">
      <c r="A36" s="28" t="s">
        <v>129</v>
      </c>
      <c r="B36" s="26"/>
      <c r="C36" s="26"/>
      <c r="D36" s="27"/>
    </row>
    <row r="37" spans="1:4" ht="38.25">
      <c r="A37" s="29" t="s">
        <v>130</v>
      </c>
      <c r="B37" s="30" t="s">
        <v>33</v>
      </c>
      <c r="C37" s="30" t="s">
        <v>34</v>
      </c>
      <c r="D37" s="31" t="s">
        <v>35</v>
      </c>
    </row>
    <row r="38" spans="1:4" ht="15">
      <c r="A38" s="32">
        <v>1</v>
      </c>
      <c r="B38" s="33" t="s">
        <v>36</v>
      </c>
      <c r="C38" s="33" t="s">
        <v>37</v>
      </c>
      <c r="D38" s="33" t="s">
        <v>38</v>
      </c>
    </row>
    <row r="39" spans="1:4" ht="25.5">
      <c r="A39" s="32">
        <v>2</v>
      </c>
      <c r="B39" s="33" t="s">
        <v>39</v>
      </c>
      <c r="C39" s="33" t="s">
        <v>40</v>
      </c>
      <c r="D39" s="33" t="s">
        <v>131</v>
      </c>
    </row>
    <row r="40" spans="1:4" ht="15">
      <c r="A40" s="32">
        <v>3</v>
      </c>
      <c r="B40" s="33" t="s">
        <v>42</v>
      </c>
      <c r="C40" s="33" t="s">
        <v>43</v>
      </c>
      <c r="D40" s="33" t="s">
        <v>132</v>
      </c>
    </row>
    <row r="41" spans="1:4" ht="38.25">
      <c r="A41" s="32">
        <v>4</v>
      </c>
      <c r="B41" s="33" t="s">
        <v>133</v>
      </c>
      <c r="C41" s="33" t="s">
        <v>46</v>
      </c>
      <c r="D41" s="33" t="s">
        <v>134</v>
      </c>
    </row>
    <row r="42" spans="1:4" ht="51">
      <c r="A42" s="32">
        <v>5</v>
      </c>
      <c r="B42" s="33" t="s">
        <v>135</v>
      </c>
      <c r="C42" s="33" t="s">
        <v>136</v>
      </c>
      <c r="D42" s="33" t="s">
        <v>137</v>
      </c>
    </row>
    <row r="43" spans="1:4" ht="51">
      <c r="A43" s="32">
        <v>6</v>
      </c>
      <c r="B43" s="33" t="s">
        <v>48</v>
      </c>
      <c r="C43" s="33" t="s">
        <v>49</v>
      </c>
      <c r="D43" s="33" t="s">
        <v>138</v>
      </c>
    </row>
    <row r="44" spans="1:4" ht="51">
      <c r="A44" s="32">
        <v>7</v>
      </c>
      <c r="B44" s="33" t="s">
        <v>51</v>
      </c>
      <c r="C44" s="33" t="s">
        <v>52</v>
      </c>
      <c r="D44" s="33" t="s">
        <v>139</v>
      </c>
    </row>
    <row r="45" spans="1:4" ht="38.25">
      <c r="A45" s="34">
        <v>8</v>
      </c>
      <c r="B45" s="35" t="s">
        <v>54</v>
      </c>
      <c r="C45" s="35" t="s">
        <v>55</v>
      </c>
      <c r="D45" s="35" t="s">
        <v>140</v>
      </c>
    </row>
    <row r="46" spans="1:4" ht="25.5">
      <c r="A46" s="34">
        <v>9</v>
      </c>
      <c r="B46" s="35" t="s">
        <v>57</v>
      </c>
      <c r="C46" s="35" t="s">
        <v>58</v>
      </c>
      <c r="D46" s="35" t="s">
        <v>141</v>
      </c>
    </row>
    <row r="47" spans="1:4" ht="114.75">
      <c r="A47" s="34">
        <v>10</v>
      </c>
      <c r="B47" s="35" t="s">
        <v>142</v>
      </c>
      <c r="C47" s="33" t="s">
        <v>143</v>
      </c>
      <c r="D47" s="31" t="s">
        <v>144</v>
      </c>
    </row>
    <row r="48" spans="1:4" ht="76.5">
      <c r="A48" s="34">
        <v>11</v>
      </c>
      <c r="B48" s="35" t="s">
        <v>145</v>
      </c>
      <c r="C48" s="33" t="s">
        <v>64</v>
      </c>
      <c r="D48" s="33" t="s">
        <v>146</v>
      </c>
    </row>
    <row r="49" spans="1:4" ht="76.5">
      <c r="A49" s="34">
        <v>12</v>
      </c>
      <c r="B49" s="35" t="s">
        <v>147</v>
      </c>
      <c r="C49" s="33" t="s">
        <v>67</v>
      </c>
      <c r="D49" s="33" t="s">
        <v>148</v>
      </c>
    </row>
    <row r="50" spans="1:4" ht="51">
      <c r="A50" s="34">
        <v>13</v>
      </c>
      <c r="B50" s="35" t="s">
        <v>149</v>
      </c>
      <c r="C50" s="35" t="s">
        <v>82</v>
      </c>
      <c r="D50" s="33" t="s">
        <v>150</v>
      </c>
    </row>
    <row r="51" spans="1:4" ht="38.25">
      <c r="A51" s="34">
        <v>14</v>
      </c>
      <c r="B51" s="33" t="s">
        <v>78</v>
      </c>
      <c r="C51" s="33" t="s">
        <v>79</v>
      </c>
      <c r="D51" s="33" t="s">
        <v>151</v>
      </c>
    </row>
    <row r="52" spans="1:4" ht="38.25">
      <c r="A52" s="34">
        <v>15</v>
      </c>
      <c r="B52" s="33" t="s">
        <v>90</v>
      </c>
      <c r="C52" s="33" t="s">
        <v>91</v>
      </c>
      <c r="D52" s="33" t="s">
        <v>152</v>
      </c>
    </row>
    <row r="53" spans="1:4" ht="51">
      <c r="A53" s="34">
        <v>16</v>
      </c>
      <c r="B53" s="33" t="s">
        <v>93</v>
      </c>
      <c r="C53" s="33" t="s">
        <v>94</v>
      </c>
      <c r="D53" s="33" t="s">
        <v>153</v>
      </c>
    </row>
    <row r="54" spans="1:4" ht="51">
      <c r="A54" s="34">
        <v>17</v>
      </c>
      <c r="B54" s="35" t="s">
        <v>154</v>
      </c>
      <c r="C54" s="35" t="s">
        <v>109</v>
      </c>
      <c r="D54" s="33" t="s">
        <v>155</v>
      </c>
    </row>
    <row r="55" spans="1:4" ht="25.5">
      <c r="A55" s="34">
        <v>18</v>
      </c>
      <c r="B55" s="33" t="s">
        <v>156</v>
      </c>
      <c r="C55" s="33" t="s">
        <v>157</v>
      </c>
      <c r="D55" s="33" t="s">
        <v>158</v>
      </c>
    </row>
    <row r="56" spans="1:4" ht="51">
      <c r="A56" s="34">
        <v>19</v>
      </c>
      <c r="B56" s="33" t="s">
        <v>159</v>
      </c>
      <c r="C56" s="33" t="s">
        <v>85</v>
      </c>
      <c r="D56" s="33" t="s">
        <v>160</v>
      </c>
    </row>
    <row r="57" spans="1:4" ht="114.75">
      <c r="A57" s="34">
        <v>20</v>
      </c>
      <c r="B57" s="35" t="s">
        <v>161</v>
      </c>
      <c r="C57" s="35" t="s">
        <v>162</v>
      </c>
      <c r="D57" s="33" t="s">
        <v>163</v>
      </c>
    </row>
    <row r="58" spans="1:4" ht="51">
      <c r="A58" s="34">
        <v>21</v>
      </c>
      <c r="B58" s="33" t="s">
        <v>114</v>
      </c>
      <c r="C58" s="33" t="s">
        <v>115</v>
      </c>
      <c r="D58" s="33" t="s">
        <v>164</v>
      </c>
    </row>
    <row r="59" spans="1:4" ht="76.5">
      <c r="A59" s="34">
        <v>22</v>
      </c>
      <c r="B59" s="33" t="s">
        <v>117</v>
      </c>
      <c r="C59" s="33" t="s">
        <v>118</v>
      </c>
      <c r="D59" s="33" t="s">
        <v>165</v>
      </c>
    </row>
    <row r="60" spans="1:4" ht="25.5">
      <c r="A60" s="34">
        <v>23</v>
      </c>
      <c r="B60" s="33" t="s">
        <v>120</v>
      </c>
      <c r="C60" s="33" t="s">
        <v>121</v>
      </c>
      <c r="D60" s="33" t="s">
        <v>166</v>
      </c>
    </row>
    <row r="61" spans="1:4" ht="38.25">
      <c r="A61" s="34">
        <v>24</v>
      </c>
      <c r="B61" s="35" t="s">
        <v>126</v>
      </c>
      <c r="C61" s="35" t="s">
        <v>126</v>
      </c>
      <c r="D61" s="35" t="s">
        <v>167</v>
      </c>
    </row>
    <row r="62" spans="1:4" ht="15">
      <c r="A62" s="36" t="s">
        <v>168</v>
      </c>
      <c r="B62" s="37"/>
      <c r="C62" s="37"/>
      <c r="D62" s="38"/>
    </row>
    <row r="63" spans="1:4" ht="15">
      <c r="A63" s="39" t="s">
        <v>169</v>
      </c>
      <c r="B63" s="37"/>
      <c r="C63" s="37"/>
      <c r="D63" s="38"/>
    </row>
    <row r="64" spans="1:4" ht="38.25">
      <c r="A64" s="40" t="s">
        <v>170</v>
      </c>
      <c r="B64" s="40" t="s">
        <v>33</v>
      </c>
      <c r="C64" s="40" t="s">
        <v>34</v>
      </c>
      <c r="D64" s="41" t="s">
        <v>35</v>
      </c>
    </row>
    <row r="65" spans="1:4" ht="15">
      <c r="A65" s="42">
        <v>1</v>
      </c>
      <c r="B65" s="43" t="s">
        <v>36</v>
      </c>
      <c r="C65" s="43" t="s">
        <v>37</v>
      </c>
      <c r="D65" s="43" t="s">
        <v>38</v>
      </c>
    </row>
    <row r="66" spans="1:4" ht="15">
      <c r="A66" s="42">
        <v>2</v>
      </c>
      <c r="B66" s="43" t="s">
        <v>39</v>
      </c>
      <c r="C66" s="43" t="s">
        <v>40</v>
      </c>
      <c r="D66" s="43" t="s">
        <v>171</v>
      </c>
    </row>
    <row r="67" spans="1:4" ht="15">
      <c r="A67" s="42">
        <v>3</v>
      </c>
      <c r="B67" s="43" t="s">
        <v>42</v>
      </c>
      <c r="C67" s="43" t="s">
        <v>43</v>
      </c>
      <c r="D67" s="43" t="s">
        <v>172</v>
      </c>
    </row>
    <row r="68" spans="1:4" ht="38.25">
      <c r="A68" s="42">
        <v>4</v>
      </c>
      <c r="B68" s="43" t="s">
        <v>173</v>
      </c>
      <c r="C68" s="43" t="s">
        <v>46</v>
      </c>
      <c r="D68" s="43" t="s">
        <v>174</v>
      </c>
    </row>
    <row r="69" spans="1:4" ht="89.25">
      <c r="A69" s="42">
        <v>5</v>
      </c>
      <c r="B69" s="43" t="s">
        <v>175</v>
      </c>
      <c r="C69" s="43" t="s">
        <v>176</v>
      </c>
      <c r="D69" s="43" t="s">
        <v>177</v>
      </c>
    </row>
    <row r="70" spans="1:4" ht="51">
      <c r="A70" s="42">
        <v>6</v>
      </c>
      <c r="B70" s="43" t="s">
        <v>48</v>
      </c>
      <c r="C70" s="43" t="s">
        <v>49</v>
      </c>
      <c r="D70" s="43" t="s">
        <v>178</v>
      </c>
    </row>
    <row r="71" spans="1:4" ht="51">
      <c r="A71" s="42">
        <v>7</v>
      </c>
      <c r="B71" s="43" t="s">
        <v>51</v>
      </c>
      <c r="C71" s="43" t="s">
        <v>52</v>
      </c>
      <c r="D71" s="43" t="s">
        <v>179</v>
      </c>
    </row>
    <row r="72" spans="1:4" ht="38.25">
      <c r="A72" s="42">
        <v>8</v>
      </c>
      <c r="B72" s="43" t="s">
        <v>54</v>
      </c>
      <c r="C72" s="43" t="s">
        <v>55</v>
      </c>
      <c r="D72" s="43" t="s">
        <v>180</v>
      </c>
    </row>
    <row r="73" spans="1:4" ht="25.5">
      <c r="A73" s="42">
        <v>9</v>
      </c>
      <c r="B73" s="43" t="s">
        <v>57</v>
      </c>
      <c r="C73" s="43" t="s">
        <v>58</v>
      </c>
      <c r="D73" s="43" t="s">
        <v>181</v>
      </c>
    </row>
    <row r="74" spans="1:4" ht="114.75">
      <c r="A74" s="42">
        <v>10</v>
      </c>
      <c r="B74" s="43" t="s">
        <v>182</v>
      </c>
      <c r="C74" s="43" t="s">
        <v>143</v>
      </c>
      <c r="D74" s="41" t="s">
        <v>183</v>
      </c>
    </row>
    <row r="75" spans="1:4" ht="76.5">
      <c r="A75" s="44">
        <v>11</v>
      </c>
      <c r="B75" s="45" t="s">
        <v>184</v>
      </c>
      <c r="C75" s="45" t="s">
        <v>64</v>
      </c>
      <c r="D75" s="43" t="s">
        <v>185</v>
      </c>
    </row>
    <row r="76" spans="1:4" ht="76.5">
      <c r="A76" s="44">
        <v>12</v>
      </c>
      <c r="B76" s="45" t="s">
        <v>186</v>
      </c>
      <c r="C76" s="45" t="s">
        <v>67</v>
      </c>
      <c r="D76" s="43" t="s">
        <v>187</v>
      </c>
    </row>
    <row r="77" spans="1:4" ht="51">
      <c r="A77" s="44">
        <v>13</v>
      </c>
      <c r="B77" s="45" t="s">
        <v>149</v>
      </c>
      <c r="C77" s="45" t="s">
        <v>82</v>
      </c>
      <c r="D77" s="43" t="s">
        <v>188</v>
      </c>
    </row>
    <row r="78" spans="1:4" ht="38.25">
      <c r="A78" s="44">
        <v>14</v>
      </c>
      <c r="B78" s="45" t="s">
        <v>78</v>
      </c>
      <c r="C78" s="45" t="s">
        <v>79</v>
      </c>
      <c r="D78" s="43" t="s">
        <v>189</v>
      </c>
    </row>
    <row r="79" spans="1:4" ht="38.25">
      <c r="A79" s="44">
        <v>15</v>
      </c>
      <c r="B79" s="45" t="s">
        <v>90</v>
      </c>
      <c r="C79" s="45" t="s">
        <v>91</v>
      </c>
      <c r="D79" s="43" t="s">
        <v>190</v>
      </c>
    </row>
    <row r="80" spans="1:4" ht="51">
      <c r="A80" s="44">
        <v>16</v>
      </c>
      <c r="B80" s="45" t="s">
        <v>93</v>
      </c>
      <c r="C80" s="45" t="s">
        <v>94</v>
      </c>
      <c r="D80" s="43" t="s">
        <v>191</v>
      </c>
    </row>
    <row r="81" spans="1:4" ht="51">
      <c r="A81" s="44">
        <v>17</v>
      </c>
      <c r="B81" s="45" t="s">
        <v>192</v>
      </c>
      <c r="C81" s="45" t="s">
        <v>109</v>
      </c>
      <c r="D81" s="43" t="s">
        <v>193</v>
      </c>
    </row>
    <row r="82" spans="1:4" ht="25.5">
      <c r="A82" s="44">
        <v>18</v>
      </c>
      <c r="B82" s="43" t="s">
        <v>156</v>
      </c>
      <c r="C82" s="43" t="s">
        <v>157</v>
      </c>
      <c r="D82" s="43" t="s">
        <v>194</v>
      </c>
    </row>
    <row r="83" spans="1:4" ht="38.25">
      <c r="A83" s="44">
        <v>19</v>
      </c>
      <c r="B83" s="43" t="s">
        <v>195</v>
      </c>
      <c r="C83" s="43" t="s">
        <v>196</v>
      </c>
      <c r="D83" s="43" t="s">
        <v>197</v>
      </c>
    </row>
    <row r="84" spans="1:4" ht="51">
      <c r="A84" s="44">
        <v>20</v>
      </c>
      <c r="B84" s="43" t="s">
        <v>159</v>
      </c>
      <c r="C84" s="43" t="s">
        <v>85</v>
      </c>
      <c r="D84" s="43" t="s">
        <v>198</v>
      </c>
    </row>
    <row r="85" spans="1:4" ht="51">
      <c r="A85" s="44">
        <v>21</v>
      </c>
      <c r="B85" s="43" t="s">
        <v>199</v>
      </c>
      <c r="C85" s="45" t="s">
        <v>200</v>
      </c>
      <c r="D85" s="43" t="s">
        <v>201</v>
      </c>
    </row>
    <row r="86" spans="1:4" ht="51">
      <c r="A86" s="44">
        <v>22</v>
      </c>
      <c r="B86" s="43" t="s">
        <v>202</v>
      </c>
      <c r="C86" s="45" t="s">
        <v>203</v>
      </c>
      <c r="D86" s="43" t="s">
        <v>204</v>
      </c>
    </row>
    <row r="87" spans="1:4" ht="51">
      <c r="A87" s="44">
        <v>23</v>
      </c>
      <c r="B87" s="43" t="s">
        <v>205</v>
      </c>
      <c r="C87" s="45" t="s">
        <v>206</v>
      </c>
      <c r="D87" s="43" t="s">
        <v>207</v>
      </c>
    </row>
    <row r="88" spans="1:4" ht="51">
      <c r="A88" s="44">
        <v>24</v>
      </c>
      <c r="B88" s="43" t="s">
        <v>208</v>
      </c>
      <c r="C88" s="45" t="s">
        <v>209</v>
      </c>
      <c r="D88" s="43" t="s">
        <v>210</v>
      </c>
    </row>
    <row r="89" spans="1:4" ht="102">
      <c r="A89" s="44">
        <v>25</v>
      </c>
      <c r="B89" s="45" t="s">
        <v>161</v>
      </c>
      <c r="C89" s="45" t="s">
        <v>162</v>
      </c>
      <c r="D89" s="43" t="s">
        <v>211</v>
      </c>
    </row>
    <row r="90" spans="1:4" ht="51">
      <c r="A90" s="44">
        <v>26</v>
      </c>
      <c r="B90" s="45" t="s">
        <v>114</v>
      </c>
      <c r="C90" s="45" t="s">
        <v>115</v>
      </c>
      <c r="D90" s="43" t="s">
        <v>212</v>
      </c>
    </row>
    <row r="91" spans="1:4" ht="76.5">
      <c r="A91" s="44">
        <v>27</v>
      </c>
      <c r="B91" s="45" t="s">
        <v>213</v>
      </c>
      <c r="C91" s="45" t="s">
        <v>214</v>
      </c>
      <c r="D91" s="43" t="s">
        <v>215</v>
      </c>
    </row>
    <row r="92" spans="1:4" ht="38.25">
      <c r="A92" s="44">
        <v>28</v>
      </c>
      <c r="B92" s="45" t="s">
        <v>216</v>
      </c>
      <c r="C92" s="45" t="s">
        <v>121</v>
      </c>
      <c r="D92" s="43" t="s">
        <v>217</v>
      </c>
    </row>
    <row r="93" spans="1:4" ht="25.5">
      <c r="A93" s="44">
        <v>29</v>
      </c>
      <c r="B93" s="45" t="s">
        <v>126</v>
      </c>
      <c r="C93" s="45" t="s">
        <v>126</v>
      </c>
      <c r="D93" s="45" t="s">
        <v>218</v>
      </c>
    </row>
  </sheetData>
  <sheetProtection selectLockedCells="1" selectUnlockedCells="1"/>
  <printOptions/>
  <pageMargins left="0.2361111111111111" right="0.2361111111111111" top="0.19652777777777777" bottom="0.19652777777777777" header="0.5118055555555555" footer="0.511805555555555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E72"/>
  <sheetViews>
    <sheetView showGridLines="0" zoomScale="70" zoomScaleNormal="70" zoomScaleSheetLayoutView="40" zoomScalePageLayoutView="0" workbookViewId="0" topLeftCell="A1">
      <selection activeCell="F6" sqref="F6"/>
    </sheetView>
  </sheetViews>
  <sheetFormatPr defaultColWidth="9.00390625" defaultRowHeight="12.75"/>
  <cols>
    <col min="1" max="1" width="3.140625" style="46" customWidth="1"/>
    <col min="2" max="3" width="21.28125" style="47" customWidth="1"/>
    <col min="4" max="4" width="21.00390625" style="47" customWidth="1"/>
    <col min="5" max="6" width="20.421875" style="47" customWidth="1"/>
    <col min="7" max="7" width="6.57421875" style="47" customWidth="1"/>
    <col min="8" max="8" width="9.421875" style="47" customWidth="1"/>
    <col min="9" max="9" width="18.00390625" style="47" customWidth="1"/>
    <col min="10" max="10" width="15.421875" style="47" customWidth="1"/>
    <col min="11" max="11" width="13.57421875" style="47" customWidth="1"/>
    <col min="12" max="14" width="11.28125" style="47" customWidth="1"/>
    <col min="15" max="15" width="8.00390625" style="47" customWidth="1"/>
    <col min="16" max="16" width="14.28125" style="47" customWidth="1"/>
    <col min="17" max="17" width="12.421875" style="47" customWidth="1"/>
    <col min="18" max="18" width="10.7109375" style="47" customWidth="1"/>
    <col min="19" max="19" width="7.7109375" style="47" customWidth="1"/>
    <col min="20" max="20" width="7.57421875" style="47" customWidth="1"/>
    <col min="21" max="21" width="8.421875" style="47" customWidth="1"/>
    <col min="22" max="22" width="8.28125" style="47" customWidth="1"/>
    <col min="23" max="23" width="10.57421875" style="47" customWidth="1"/>
    <col min="24" max="24" width="10.140625" style="47" customWidth="1"/>
    <col min="25" max="25" width="10.7109375" style="47" customWidth="1"/>
    <col min="26" max="26" width="11.7109375" style="47" customWidth="1"/>
    <col min="27" max="27" width="10.28125" style="47" customWidth="1"/>
    <col min="28" max="28" width="11.140625" style="47" customWidth="1"/>
    <col min="29" max="29" width="11.00390625" style="47" customWidth="1"/>
    <col min="30" max="30" width="7.140625" style="47" customWidth="1"/>
    <col min="31" max="31" width="44.28125" style="47" customWidth="1"/>
    <col min="32" max="16384" width="9.00390625" style="47" customWidth="1"/>
  </cols>
  <sheetData>
    <row r="1" spans="1:27" s="7" customFormat="1" ht="15.75">
      <c r="A1" s="48"/>
      <c r="B1" s="49" t="s">
        <v>219</v>
      </c>
      <c r="C1" s="49"/>
      <c r="D1" s="49"/>
      <c r="E1" s="49"/>
      <c r="F1" s="49"/>
      <c r="G1" s="49"/>
      <c r="H1" s="49"/>
      <c r="I1" s="49"/>
      <c r="J1" s="49" t="s">
        <v>219</v>
      </c>
      <c r="K1" s="49"/>
      <c r="L1" s="49"/>
      <c r="M1" s="49"/>
      <c r="N1" s="49"/>
      <c r="O1" s="49"/>
      <c r="P1" s="49"/>
      <c r="Q1" s="49"/>
      <c r="S1" s="49"/>
      <c r="T1" s="49"/>
      <c r="U1" s="49" t="s">
        <v>219</v>
      </c>
      <c r="V1" s="49"/>
      <c r="W1" s="49"/>
      <c r="X1" s="49"/>
      <c r="Y1" s="49"/>
      <c r="Z1" s="49"/>
      <c r="AA1" s="49"/>
    </row>
    <row r="2" spans="2:28" s="7" customFormat="1" ht="12.75" customHeight="1">
      <c r="B2" s="50" t="s">
        <v>220</v>
      </c>
      <c r="C2" s="50"/>
      <c r="D2" s="50"/>
      <c r="E2" s="50" t="s">
        <v>221</v>
      </c>
      <c r="F2" s="50"/>
      <c r="G2" s="50" t="s">
        <v>222</v>
      </c>
      <c r="H2" s="50"/>
      <c r="J2" s="50"/>
      <c r="K2" s="50"/>
      <c r="L2" s="50"/>
      <c r="M2" s="50"/>
      <c r="N2" s="50"/>
      <c r="O2" s="50"/>
      <c r="Q2" s="50"/>
      <c r="R2" s="50"/>
      <c r="T2" s="50"/>
      <c r="U2" s="50"/>
      <c r="X2" s="50"/>
      <c r="Z2" s="50"/>
      <c r="AA2" s="50"/>
      <c r="AB2" s="50"/>
    </row>
    <row r="3" spans="1:31" s="52" customFormat="1" ht="12" customHeight="1">
      <c r="A3" s="51">
        <v>1</v>
      </c>
      <c r="B3" s="52">
        <v>2</v>
      </c>
      <c r="C3" s="51">
        <v>3</v>
      </c>
      <c r="D3" s="52">
        <v>4</v>
      </c>
      <c r="E3" s="51">
        <v>5</v>
      </c>
      <c r="F3" s="52">
        <v>6</v>
      </c>
      <c r="G3" s="51">
        <v>7</v>
      </c>
      <c r="H3" s="52">
        <v>8</v>
      </c>
      <c r="I3" s="51">
        <v>9</v>
      </c>
      <c r="J3" s="52">
        <v>10</v>
      </c>
      <c r="K3" s="51">
        <v>11</v>
      </c>
      <c r="L3" s="52">
        <v>12</v>
      </c>
      <c r="M3" s="51">
        <v>13</v>
      </c>
      <c r="N3" s="52">
        <v>14</v>
      </c>
      <c r="O3" s="51">
        <v>15</v>
      </c>
      <c r="P3" s="52">
        <v>16</v>
      </c>
      <c r="Q3" s="51">
        <v>17</v>
      </c>
      <c r="R3" s="52">
        <v>18</v>
      </c>
      <c r="S3" s="51">
        <v>19</v>
      </c>
      <c r="T3" s="52">
        <v>20</v>
      </c>
      <c r="U3" s="51">
        <v>21</v>
      </c>
      <c r="V3" s="52">
        <v>22</v>
      </c>
      <c r="W3" s="51">
        <v>23</v>
      </c>
      <c r="X3" s="52">
        <v>24</v>
      </c>
      <c r="Y3" s="51">
        <v>25</v>
      </c>
      <c r="Z3" s="52">
        <v>26</v>
      </c>
      <c r="AA3" s="51">
        <v>27</v>
      </c>
      <c r="AB3" s="52">
        <v>28</v>
      </c>
      <c r="AC3" s="51">
        <v>29</v>
      </c>
      <c r="AD3" s="52">
        <v>30</v>
      </c>
      <c r="AE3" s="51">
        <v>31</v>
      </c>
    </row>
    <row r="4" spans="1:31" s="46" customFormat="1" ht="140.25">
      <c r="A4" s="53" t="s">
        <v>223</v>
      </c>
      <c r="B4" s="54" t="s">
        <v>39</v>
      </c>
      <c r="C4" s="55" t="s">
        <v>224</v>
      </c>
      <c r="D4" s="55" t="s">
        <v>225</v>
      </c>
      <c r="E4" s="54" t="s">
        <v>226</v>
      </c>
      <c r="F4" s="54" t="s">
        <v>227</v>
      </c>
      <c r="G4" s="55" t="s">
        <v>228</v>
      </c>
      <c r="H4" s="55" t="s">
        <v>229</v>
      </c>
      <c r="I4" s="55" t="s">
        <v>230</v>
      </c>
      <c r="J4" s="55" t="s">
        <v>231</v>
      </c>
      <c r="K4" s="55" t="s">
        <v>232</v>
      </c>
      <c r="L4" s="55" t="s">
        <v>233</v>
      </c>
      <c r="M4" s="55" t="s">
        <v>234</v>
      </c>
      <c r="N4" s="55" t="s">
        <v>235</v>
      </c>
      <c r="O4" s="55" t="s">
        <v>78</v>
      </c>
      <c r="P4" s="55" t="s">
        <v>236</v>
      </c>
      <c r="Q4" s="55" t="s">
        <v>237</v>
      </c>
      <c r="R4" s="55" t="s">
        <v>238</v>
      </c>
      <c r="S4" s="55" t="s">
        <v>239</v>
      </c>
      <c r="T4" s="55" t="s">
        <v>240</v>
      </c>
      <c r="U4" s="55" t="s">
        <v>96</v>
      </c>
      <c r="V4" s="55" t="s">
        <v>99</v>
      </c>
      <c r="W4" s="55" t="s">
        <v>241</v>
      </c>
      <c r="X4" s="55" t="s">
        <v>242</v>
      </c>
      <c r="Y4" s="55" t="s">
        <v>243</v>
      </c>
      <c r="Z4" s="55" t="s">
        <v>244</v>
      </c>
      <c r="AA4" s="55" t="s">
        <v>245</v>
      </c>
      <c r="AB4" s="55" t="s">
        <v>246</v>
      </c>
      <c r="AC4" s="55" t="s">
        <v>247</v>
      </c>
      <c r="AD4" s="55" t="s">
        <v>248</v>
      </c>
      <c r="AE4" s="55" t="s">
        <v>126</v>
      </c>
    </row>
    <row r="5" spans="1:31" ht="19.5" customHeight="1">
      <c r="A5" s="56">
        <v>1</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c r="AD5" s="57"/>
      <c r="AE5" s="57"/>
    </row>
    <row r="6" spans="1:31" ht="19.5" customHeight="1">
      <c r="A6" s="56">
        <v>2</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c r="AD6" s="57"/>
      <c r="AE6" s="57"/>
    </row>
    <row r="7" spans="1:31" ht="19.5" customHeight="1">
      <c r="A7" s="56">
        <v>3</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c r="AD7" s="57"/>
      <c r="AE7" s="57"/>
    </row>
    <row r="8" spans="1:31" ht="19.5" customHeight="1">
      <c r="A8" s="56">
        <v>4</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c r="AD8" s="57"/>
      <c r="AE8" s="57"/>
    </row>
    <row r="9" spans="1:31" ht="19.5" customHeight="1">
      <c r="A9" s="56">
        <v>5</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c r="AD9" s="57"/>
      <c r="AE9" s="57"/>
    </row>
    <row r="10" spans="1:31" ht="19.5" customHeight="1">
      <c r="A10" s="56">
        <v>6</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c r="AD10" s="57"/>
      <c r="AE10" s="57"/>
    </row>
    <row r="11" spans="1:31" ht="19.5" customHeight="1">
      <c r="A11" s="56">
        <v>7</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c r="AD11" s="57"/>
      <c r="AE11" s="57"/>
    </row>
    <row r="12" spans="1:31" ht="19.5" customHeight="1">
      <c r="A12" s="56">
        <v>8</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c r="AD12" s="57"/>
      <c r="AE12" s="57"/>
    </row>
    <row r="13" spans="1:31" ht="19.5" customHeight="1">
      <c r="A13" s="56">
        <v>9</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c r="AD13" s="57"/>
      <c r="AE13" s="57"/>
    </row>
    <row r="14" spans="1:31" ht="19.5" customHeight="1">
      <c r="A14" s="56">
        <v>10</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row>
    <row r="15" spans="1:31" ht="19.5" customHeight="1">
      <c r="A15" s="56">
        <v>11</v>
      </c>
      <c r="B15" s="58"/>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c r="AD15" s="57"/>
      <c r="AE15" s="57"/>
    </row>
    <row r="16" spans="1:31" ht="19.5" customHeight="1">
      <c r="A16" s="56">
        <v>12</v>
      </c>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row>
    <row r="17" spans="1:31" ht="19.5" customHeight="1">
      <c r="A17" s="56">
        <v>13</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c r="AD17" s="57"/>
      <c r="AE17" s="57"/>
    </row>
    <row r="18" spans="1:31" ht="19.5" customHeight="1">
      <c r="A18" s="56">
        <v>14</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row>
    <row r="19" spans="1:31" ht="19.5" customHeight="1">
      <c r="A19" s="56">
        <v>15</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c r="AD19" s="57"/>
      <c r="AE19" s="57"/>
    </row>
    <row r="20" spans="1:31" ht="19.5" customHeight="1">
      <c r="A20" s="56">
        <v>16</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c r="AD20" s="57"/>
      <c r="AE20" s="57"/>
    </row>
    <row r="21" spans="1:31" ht="19.5" customHeight="1">
      <c r="A21" s="56">
        <v>17</v>
      </c>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c r="AD21" s="57"/>
      <c r="AE21" s="57"/>
    </row>
    <row r="22" spans="1:31" ht="19.5" customHeight="1">
      <c r="A22" s="56">
        <v>18</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c r="AD22" s="57"/>
      <c r="AE22" s="57"/>
    </row>
    <row r="23" spans="1:31" ht="19.5" customHeight="1">
      <c r="A23" s="56">
        <v>19</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c r="AD23" s="57"/>
      <c r="AE23" s="57"/>
    </row>
    <row r="24" spans="1:31" ht="19.5" customHeight="1">
      <c r="A24" s="56">
        <v>20</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row>
    <row r="25" spans="1:27" s="7" customFormat="1" ht="15.75">
      <c r="A25" s="48"/>
      <c r="B25" s="49" t="s">
        <v>219</v>
      </c>
      <c r="C25" s="49"/>
      <c r="D25" s="49"/>
      <c r="E25" s="49"/>
      <c r="F25" s="49"/>
      <c r="G25" s="49"/>
      <c r="H25" s="49"/>
      <c r="I25" s="49"/>
      <c r="J25" s="49" t="s">
        <v>219</v>
      </c>
      <c r="K25" s="49"/>
      <c r="L25" s="49"/>
      <c r="M25" s="49"/>
      <c r="N25" s="49"/>
      <c r="O25" s="49"/>
      <c r="P25" s="49"/>
      <c r="Q25" s="49"/>
      <c r="S25" s="49"/>
      <c r="T25" s="49"/>
      <c r="U25" s="49" t="s">
        <v>219</v>
      </c>
      <c r="V25" s="49"/>
      <c r="W25" s="49"/>
      <c r="X25" s="49"/>
      <c r="Y25" s="49"/>
      <c r="Z25" s="49"/>
      <c r="AA25" s="49"/>
    </row>
    <row r="26" spans="2:28" s="7" customFormat="1" ht="15">
      <c r="B26" s="50" t="s">
        <v>220</v>
      </c>
      <c r="C26" s="50"/>
      <c r="D26" s="50"/>
      <c r="E26" s="50" t="s">
        <v>221</v>
      </c>
      <c r="F26" s="50"/>
      <c r="G26" s="50" t="s">
        <v>222</v>
      </c>
      <c r="H26" s="50"/>
      <c r="J26" s="50"/>
      <c r="K26" s="50"/>
      <c r="L26" s="50"/>
      <c r="M26" s="50"/>
      <c r="N26" s="50"/>
      <c r="O26" s="50"/>
      <c r="Q26" s="50"/>
      <c r="R26" s="50"/>
      <c r="T26" s="50"/>
      <c r="U26" s="50"/>
      <c r="X26" s="50"/>
      <c r="Z26" s="50"/>
      <c r="AA26" s="50"/>
      <c r="AB26" s="50"/>
    </row>
    <row r="27" spans="1:31" s="52" customFormat="1" ht="12" customHeight="1">
      <c r="A27" s="51">
        <v>1</v>
      </c>
      <c r="B27" s="52">
        <v>2</v>
      </c>
      <c r="C27" s="51">
        <v>3</v>
      </c>
      <c r="D27" s="52">
        <v>4</v>
      </c>
      <c r="E27" s="51">
        <v>5</v>
      </c>
      <c r="F27" s="52">
        <v>6</v>
      </c>
      <c r="G27" s="51">
        <v>7</v>
      </c>
      <c r="H27" s="52">
        <v>8</v>
      </c>
      <c r="I27" s="51">
        <v>9</v>
      </c>
      <c r="J27" s="52">
        <v>10</v>
      </c>
      <c r="K27" s="51">
        <v>11</v>
      </c>
      <c r="L27" s="52">
        <v>12</v>
      </c>
      <c r="M27" s="51">
        <v>13</v>
      </c>
      <c r="N27" s="52">
        <v>14</v>
      </c>
      <c r="O27" s="51">
        <v>15</v>
      </c>
      <c r="P27" s="52">
        <v>16</v>
      </c>
      <c r="Q27" s="51">
        <v>17</v>
      </c>
      <c r="R27" s="52">
        <v>18</v>
      </c>
      <c r="S27" s="51">
        <v>19</v>
      </c>
      <c r="T27" s="52">
        <v>20</v>
      </c>
      <c r="U27" s="51">
        <v>21</v>
      </c>
      <c r="V27" s="52">
        <v>22</v>
      </c>
      <c r="W27" s="51">
        <v>23</v>
      </c>
      <c r="X27" s="52">
        <v>24</v>
      </c>
      <c r="Y27" s="51">
        <v>25</v>
      </c>
      <c r="Z27" s="52">
        <v>26</v>
      </c>
      <c r="AA27" s="51">
        <v>27</v>
      </c>
      <c r="AB27" s="52">
        <v>28</v>
      </c>
      <c r="AC27" s="51">
        <v>29</v>
      </c>
      <c r="AD27" s="52">
        <v>30</v>
      </c>
      <c r="AE27" s="51">
        <v>31</v>
      </c>
    </row>
    <row r="28" spans="1:31" s="46" customFormat="1" ht="140.25">
      <c r="A28" s="53" t="s">
        <v>223</v>
      </c>
      <c r="B28" s="54" t="s">
        <v>39</v>
      </c>
      <c r="C28" s="55" t="s">
        <v>224</v>
      </c>
      <c r="D28" s="55" t="s">
        <v>225</v>
      </c>
      <c r="E28" s="54" t="s">
        <v>226</v>
      </c>
      <c r="F28" s="54" t="s">
        <v>227</v>
      </c>
      <c r="G28" s="55" t="s">
        <v>228</v>
      </c>
      <c r="H28" s="55" t="s">
        <v>229</v>
      </c>
      <c r="I28" s="55" t="s">
        <v>230</v>
      </c>
      <c r="J28" s="55" t="s">
        <v>231</v>
      </c>
      <c r="K28" s="55" t="s">
        <v>232</v>
      </c>
      <c r="L28" s="55" t="s">
        <v>233</v>
      </c>
      <c r="M28" s="55" t="s">
        <v>234</v>
      </c>
      <c r="N28" s="55" t="s">
        <v>235</v>
      </c>
      <c r="O28" s="55" t="s">
        <v>78</v>
      </c>
      <c r="P28" s="55" t="s">
        <v>236</v>
      </c>
      <c r="Q28" s="55" t="s">
        <v>237</v>
      </c>
      <c r="R28" s="55" t="s">
        <v>238</v>
      </c>
      <c r="S28" s="55" t="s">
        <v>239</v>
      </c>
      <c r="T28" s="55" t="s">
        <v>240</v>
      </c>
      <c r="U28" s="55" t="s">
        <v>96</v>
      </c>
      <c r="V28" s="55" t="s">
        <v>99</v>
      </c>
      <c r="W28" s="55" t="s">
        <v>241</v>
      </c>
      <c r="X28" s="55" t="s">
        <v>242</v>
      </c>
      <c r="Y28" s="55" t="s">
        <v>243</v>
      </c>
      <c r="Z28" s="55" t="s">
        <v>244</v>
      </c>
      <c r="AA28" s="55" t="s">
        <v>245</v>
      </c>
      <c r="AB28" s="55" t="s">
        <v>246</v>
      </c>
      <c r="AC28" s="55" t="s">
        <v>247</v>
      </c>
      <c r="AD28" s="55" t="s">
        <v>248</v>
      </c>
      <c r="AE28" s="55" t="s">
        <v>126</v>
      </c>
    </row>
    <row r="29" spans="1:31" ht="19.5" customHeight="1">
      <c r="A29" s="56">
        <v>21</v>
      </c>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row>
    <row r="30" spans="1:31" ht="19.5" customHeight="1">
      <c r="A30" s="56">
        <v>22</v>
      </c>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row>
    <row r="31" spans="1:31" ht="19.5" customHeight="1">
      <c r="A31" s="56">
        <v>23</v>
      </c>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row>
    <row r="32" spans="1:31" ht="19.5" customHeight="1">
      <c r="A32" s="56">
        <v>24</v>
      </c>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row>
    <row r="33" spans="1:31" ht="19.5" customHeight="1">
      <c r="A33" s="56">
        <v>25</v>
      </c>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row>
    <row r="34" spans="1:31" ht="19.5" customHeight="1">
      <c r="A34" s="56">
        <v>26</v>
      </c>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row>
    <row r="35" spans="1:31" ht="19.5" customHeight="1">
      <c r="A35" s="56">
        <v>27</v>
      </c>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row>
    <row r="36" spans="1:31" ht="19.5" customHeight="1">
      <c r="A36" s="56">
        <v>28</v>
      </c>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row>
    <row r="37" spans="1:31" ht="19.5" customHeight="1">
      <c r="A37" s="56">
        <v>29</v>
      </c>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row>
    <row r="38" spans="1:31" ht="19.5" customHeight="1">
      <c r="A38" s="56">
        <v>30</v>
      </c>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row>
    <row r="39" spans="1:31" ht="19.5" customHeight="1">
      <c r="A39" s="56">
        <v>31</v>
      </c>
      <c r="B39" s="58"/>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row>
    <row r="40" spans="1:31" ht="19.5" customHeight="1">
      <c r="A40" s="56">
        <v>32</v>
      </c>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row>
    <row r="41" spans="1:31" ht="19.5" customHeight="1">
      <c r="A41" s="56">
        <v>33</v>
      </c>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row>
    <row r="42" spans="1:31" ht="19.5" customHeight="1">
      <c r="A42" s="56">
        <v>34</v>
      </c>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row>
    <row r="43" spans="1:31" ht="19.5" customHeight="1">
      <c r="A43" s="56">
        <v>35</v>
      </c>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row>
    <row r="44" spans="1:31" ht="19.5" customHeight="1">
      <c r="A44" s="56">
        <v>36</v>
      </c>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row>
    <row r="45" spans="1:31" ht="19.5" customHeight="1">
      <c r="A45" s="56">
        <v>37</v>
      </c>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row>
    <row r="46" spans="1:31" ht="19.5" customHeight="1">
      <c r="A46" s="56">
        <v>38</v>
      </c>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row>
    <row r="47" spans="1:31" ht="19.5" customHeight="1">
      <c r="A47" s="56">
        <v>39</v>
      </c>
      <c r="B47" s="57"/>
      <c r="C47" s="57"/>
      <c r="D47" s="57"/>
      <c r="E47" s="57"/>
      <c r="F47" s="57"/>
      <c r="G47" s="57"/>
      <c r="H47" s="57"/>
      <c r="I47" s="57"/>
      <c r="J47" s="57"/>
      <c r="K47" s="57"/>
      <c r="L47" s="57"/>
      <c r="M47" s="57"/>
      <c r="N47" s="57"/>
      <c r="O47" s="57"/>
      <c r="P47" s="57"/>
      <c r="Q47" s="57"/>
      <c r="R47" s="57"/>
      <c r="S47" s="57"/>
      <c r="T47" s="57"/>
      <c r="U47" s="57"/>
      <c r="V47" s="57"/>
      <c r="W47" s="57"/>
      <c r="X47" s="57"/>
      <c r="Y47" s="57"/>
      <c r="Z47" s="57"/>
      <c r="AA47" s="57"/>
      <c r="AB47" s="57"/>
      <c r="AC47" s="57"/>
      <c r="AD47" s="57"/>
      <c r="AE47" s="57"/>
    </row>
    <row r="48" spans="1:31" ht="19.5" customHeight="1">
      <c r="A48" s="56">
        <v>40</v>
      </c>
      <c r="B48" s="57"/>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row>
    <row r="49" spans="1:27" s="7" customFormat="1" ht="15.75">
      <c r="A49" s="48"/>
      <c r="B49" s="49" t="s">
        <v>219</v>
      </c>
      <c r="C49" s="49"/>
      <c r="D49" s="49"/>
      <c r="E49" s="49"/>
      <c r="F49" s="49"/>
      <c r="G49" s="49"/>
      <c r="H49" s="49"/>
      <c r="I49" s="49"/>
      <c r="J49" s="49" t="s">
        <v>219</v>
      </c>
      <c r="K49" s="49"/>
      <c r="L49" s="49"/>
      <c r="M49" s="49"/>
      <c r="N49" s="49"/>
      <c r="O49" s="49"/>
      <c r="P49" s="49"/>
      <c r="Q49" s="49"/>
      <c r="S49" s="49"/>
      <c r="T49" s="49"/>
      <c r="U49" s="49" t="s">
        <v>219</v>
      </c>
      <c r="V49" s="49"/>
      <c r="W49" s="49"/>
      <c r="X49" s="49"/>
      <c r="Y49" s="49"/>
      <c r="Z49" s="49"/>
      <c r="AA49" s="49"/>
    </row>
    <row r="50" spans="2:28" s="7" customFormat="1" ht="15">
      <c r="B50" s="50" t="s">
        <v>220</v>
      </c>
      <c r="C50" s="50"/>
      <c r="D50" s="50"/>
      <c r="E50" s="50" t="s">
        <v>221</v>
      </c>
      <c r="F50" s="50"/>
      <c r="G50" s="50" t="s">
        <v>222</v>
      </c>
      <c r="H50" s="50"/>
      <c r="J50" s="50"/>
      <c r="K50" s="50"/>
      <c r="L50" s="50"/>
      <c r="M50" s="50"/>
      <c r="N50" s="50"/>
      <c r="O50" s="50"/>
      <c r="Q50" s="50"/>
      <c r="R50" s="50"/>
      <c r="T50" s="50"/>
      <c r="U50" s="50"/>
      <c r="X50" s="50"/>
      <c r="Z50" s="50"/>
      <c r="AA50" s="50"/>
      <c r="AB50" s="50"/>
    </row>
    <row r="51" spans="1:31" s="52" customFormat="1" ht="12" customHeight="1">
      <c r="A51" s="51">
        <v>1</v>
      </c>
      <c r="B51" s="52">
        <v>2</v>
      </c>
      <c r="C51" s="51">
        <v>3</v>
      </c>
      <c r="D51" s="52">
        <v>4</v>
      </c>
      <c r="E51" s="51">
        <v>5</v>
      </c>
      <c r="F51" s="52">
        <v>6</v>
      </c>
      <c r="G51" s="51">
        <v>7</v>
      </c>
      <c r="H51" s="52">
        <v>8</v>
      </c>
      <c r="I51" s="51">
        <v>9</v>
      </c>
      <c r="J51" s="52">
        <v>10</v>
      </c>
      <c r="K51" s="51">
        <v>11</v>
      </c>
      <c r="L51" s="52">
        <v>12</v>
      </c>
      <c r="M51" s="51">
        <v>13</v>
      </c>
      <c r="N51" s="52">
        <v>14</v>
      </c>
      <c r="O51" s="51">
        <v>15</v>
      </c>
      <c r="P51" s="52">
        <v>16</v>
      </c>
      <c r="Q51" s="51">
        <v>17</v>
      </c>
      <c r="R51" s="52">
        <v>18</v>
      </c>
      <c r="S51" s="51">
        <v>19</v>
      </c>
      <c r="T51" s="52">
        <v>20</v>
      </c>
      <c r="U51" s="51">
        <v>21</v>
      </c>
      <c r="V51" s="52">
        <v>22</v>
      </c>
      <c r="W51" s="51">
        <v>23</v>
      </c>
      <c r="X51" s="52">
        <v>24</v>
      </c>
      <c r="Y51" s="51">
        <v>25</v>
      </c>
      <c r="Z51" s="52">
        <v>26</v>
      </c>
      <c r="AA51" s="51">
        <v>27</v>
      </c>
      <c r="AB51" s="52">
        <v>28</v>
      </c>
      <c r="AC51" s="51">
        <v>29</v>
      </c>
      <c r="AD51" s="52">
        <v>30</v>
      </c>
      <c r="AE51" s="51">
        <v>31</v>
      </c>
    </row>
    <row r="52" spans="1:31" s="46" customFormat="1" ht="140.25">
      <c r="A52" s="53" t="s">
        <v>223</v>
      </c>
      <c r="B52" s="54" t="s">
        <v>39</v>
      </c>
      <c r="C52" s="55" t="s">
        <v>224</v>
      </c>
      <c r="D52" s="55" t="s">
        <v>225</v>
      </c>
      <c r="E52" s="54" t="s">
        <v>226</v>
      </c>
      <c r="F52" s="54" t="s">
        <v>227</v>
      </c>
      <c r="G52" s="55" t="s">
        <v>228</v>
      </c>
      <c r="H52" s="55" t="s">
        <v>229</v>
      </c>
      <c r="I52" s="55" t="s">
        <v>230</v>
      </c>
      <c r="J52" s="55" t="s">
        <v>231</v>
      </c>
      <c r="K52" s="55" t="s">
        <v>232</v>
      </c>
      <c r="L52" s="55" t="s">
        <v>233</v>
      </c>
      <c r="M52" s="55" t="s">
        <v>234</v>
      </c>
      <c r="N52" s="55" t="s">
        <v>235</v>
      </c>
      <c r="O52" s="55" t="s">
        <v>78</v>
      </c>
      <c r="P52" s="55" t="s">
        <v>236</v>
      </c>
      <c r="Q52" s="55" t="s">
        <v>237</v>
      </c>
      <c r="R52" s="55" t="s">
        <v>238</v>
      </c>
      <c r="S52" s="55" t="s">
        <v>239</v>
      </c>
      <c r="T52" s="55" t="s">
        <v>240</v>
      </c>
      <c r="U52" s="55" t="s">
        <v>96</v>
      </c>
      <c r="V52" s="55" t="s">
        <v>99</v>
      </c>
      <c r="W52" s="55" t="s">
        <v>241</v>
      </c>
      <c r="X52" s="55" t="s">
        <v>242</v>
      </c>
      <c r="Y52" s="55" t="s">
        <v>243</v>
      </c>
      <c r="Z52" s="55" t="s">
        <v>244</v>
      </c>
      <c r="AA52" s="55" t="s">
        <v>245</v>
      </c>
      <c r="AB52" s="55" t="s">
        <v>246</v>
      </c>
      <c r="AC52" s="55" t="s">
        <v>247</v>
      </c>
      <c r="AD52" s="55" t="s">
        <v>248</v>
      </c>
      <c r="AE52" s="55" t="s">
        <v>126</v>
      </c>
    </row>
    <row r="53" spans="1:31" ht="19.5" customHeight="1">
      <c r="A53" s="56">
        <v>41</v>
      </c>
      <c r="B53" s="57"/>
      <c r="C53" s="57"/>
      <c r="D53" s="57"/>
      <c r="E53" s="57"/>
      <c r="F53" s="57"/>
      <c r="G53" s="57"/>
      <c r="H53" s="57"/>
      <c r="I53" s="57"/>
      <c r="J53" s="57"/>
      <c r="K53" s="57"/>
      <c r="L53" s="57"/>
      <c r="M53" s="57"/>
      <c r="N53" s="57"/>
      <c r="O53" s="57"/>
      <c r="P53" s="57"/>
      <c r="Q53" s="57"/>
      <c r="R53" s="57"/>
      <c r="S53" s="57"/>
      <c r="T53" s="57"/>
      <c r="U53" s="57"/>
      <c r="V53" s="57"/>
      <c r="W53" s="57"/>
      <c r="X53" s="57"/>
      <c r="Y53" s="57"/>
      <c r="Z53" s="57"/>
      <c r="AA53" s="57"/>
      <c r="AB53" s="57"/>
      <c r="AC53" s="57"/>
      <c r="AD53" s="57"/>
      <c r="AE53" s="57"/>
    </row>
    <row r="54" spans="1:31" ht="19.5" customHeight="1">
      <c r="A54" s="56">
        <v>42</v>
      </c>
      <c r="B54" s="57"/>
      <c r="C54" s="57"/>
      <c r="D54" s="57"/>
      <c r="E54" s="57"/>
      <c r="F54" s="57"/>
      <c r="G54" s="57"/>
      <c r="H54" s="57"/>
      <c r="I54" s="57"/>
      <c r="J54" s="57"/>
      <c r="K54" s="57"/>
      <c r="L54" s="57"/>
      <c r="M54" s="57"/>
      <c r="N54" s="57"/>
      <c r="O54" s="57"/>
      <c r="P54" s="57"/>
      <c r="Q54" s="57"/>
      <c r="R54" s="57"/>
      <c r="S54" s="57"/>
      <c r="T54" s="57"/>
      <c r="U54" s="57"/>
      <c r="V54" s="57"/>
      <c r="W54" s="57"/>
      <c r="X54" s="57"/>
      <c r="Y54" s="57"/>
      <c r="Z54" s="57"/>
      <c r="AA54" s="57"/>
      <c r="AB54" s="57"/>
      <c r="AC54" s="57"/>
      <c r="AD54" s="57"/>
      <c r="AE54" s="57"/>
    </row>
    <row r="55" spans="1:31" ht="19.5" customHeight="1">
      <c r="A55" s="56">
        <v>43</v>
      </c>
      <c r="B55" s="57"/>
      <c r="C55" s="57"/>
      <c r="D55" s="57"/>
      <c r="E55" s="57"/>
      <c r="F55" s="57"/>
      <c r="G55" s="57"/>
      <c r="H55" s="57"/>
      <c r="I55" s="57"/>
      <c r="J55" s="57"/>
      <c r="K55" s="57"/>
      <c r="L55" s="57"/>
      <c r="M55" s="57"/>
      <c r="N55" s="57"/>
      <c r="O55" s="57"/>
      <c r="P55" s="57"/>
      <c r="Q55" s="57"/>
      <c r="R55" s="57"/>
      <c r="S55" s="57"/>
      <c r="T55" s="57"/>
      <c r="U55" s="57"/>
      <c r="V55" s="57"/>
      <c r="W55" s="57"/>
      <c r="X55" s="57"/>
      <c r="Y55" s="57"/>
      <c r="Z55" s="57"/>
      <c r="AA55" s="57"/>
      <c r="AB55" s="57"/>
      <c r="AC55" s="57"/>
      <c r="AD55" s="57"/>
      <c r="AE55" s="57"/>
    </row>
    <row r="56" spans="1:31" ht="19.5" customHeight="1">
      <c r="A56" s="56">
        <v>44</v>
      </c>
      <c r="B56" s="57"/>
      <c r="C56" s="57"/>
      <c r="D56" s="57"/>
      <c r="E56" s="57"/>
      <c r="F56" s="57"/>
      <c r="G56" s="57"/>
      <c r="H56" s="57"/>
      <c r="I56" s="57"/>
      <c r="J56" s="57"/>
      <c r="K56" s="57"/>
      <c r="L56" s="57"/>
      <c r="M56" s="57"/>
      <c r="N56" s="57"/>
      <c r="O56" s="57"/>
      <c r="P56" s="57"/>
      <c r="Q56" s="57"/>
      <c r="R56" s="57"/>
      <c r="S56" s="57"/>
      <c r="T56" s="57"/>
      <c r="U56" s="57"/>
      <c r="V56" s="57"/>
      <c r="W56" s="57"/>
      <c r="X56" s="57"/>
      <c r="Y56" s="57"/>
      <c r="Z56" s="57"/>
      <c r="AA56" s="57"/>
      <c r="AB56" s="57"/>
      <c r="AC56" s="57"/>
      <c r="AD56" s="57"/>
      <c r="AE56" s="57"/>
    </row>
    <row r="57" spans="1:31" ht="19.5" customHeight="1">
      <c r="A57" s="56">
        <v>45</v>
      </c>
      <c r="B57" s="57"/>
      <c r="C57" s="57"/>
      <c r="D57" s="57"/>
      <c r="E57" s="57"/>
      <c r="F57" s="57"/>
      <c r="G57" s="57"/>
      <c r="H57" s="57"/>
      <c r="I57" s="57"/>
      <c r="J57" s="57"/>
      <c r="K57" s="57"/>
      <c r="L57" s="57"/>
      <c r="M57" s="57"/>
      <c r="N57" s="57"/>
      <c r="O57" s="57"/>
      <c r="P57" s="57"/>
      <c r="Q57" s="57"/>
      <c r="R57" s="57"/>
      <c r="S57" s="57"/>
      <c r="T57" s="57"/>
      <c r="U57" s="57"/>
      <c r="V57" s="57"/>
      <c r="W57" s="57"/>
      <c r="X57" s="57"/>
      <c r="Y57" s="57"/>
      <c r="Z57" s="57"/>
      <c r="AA57" s="57"/>
      <c r="AB57" s="57"/>
      <c r="AC57" s="57"/>
      <c r="AD57" s="57"/>
      <c r="AE57" s="57"/>
    </row>
    <row r="58" spans="1:31" ht="19.5" customHeight="1">
      <c r="A58" s="56">
        <v>46</v>
      </c>
      <c r="B58" s="57"/>
      <c r="C58" s="57"/>
      <c r="D58" s="57"/>
      <c r="E58" s="57"/>
      <c r="F58" s="57"/>
      <c r="G58" s="57"/>
      <c r="H58" s="57"/>
      <c r="I58" s="57"/>
      <c r="J58" s="57"/>
      <c r="K58" s="57"/>
      <c r="L58" s="57"/>
      <c r="M58" s="57"/>
      <c r="N58" s="57"/>
      <c r="O58" s="57"/>
      <c r="P58" s="57"/>
      <c r="Q58" s="57"/>
      <c r="R58" s="57"/>
      <c r="S58" s="57"/>
      <c r="T58" s="57"/>
      <c r="U58" s="57"/>
      <c r="V58" s="57"/>
      <c r="W58" s="57"/>
      <c r="X58" s="57"/>
      <c r="Y58" s="57"/>
      <c r="Z58" s="57"/>
      <c r="AA58" s="57"/>
      <c r="AB58" s="57"/>
      <c r="AC58" s="57"/>
      <c r="AD58" s="57"/>
      <c r="AE58" s="57"/>
    </row>
    <row r="59" spans="1:31" ht="19.5" customHeight="1">
      <c r="A59" s="56">
        <v>47</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row>
    <row r="60" spans="1:31" ht="19.5" customHeight="1">
      <c r="A60" s="56">
        <v>48</v>
      </c>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row>
    <row r="61" spans="1:31" ht="19.5" customHeight="1">
      <c r="A61" s="56">
        <v>49</v>
      </c>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row>
    <row r="62" spans="1:31" ht="19.5" customHeight="1">
      <c r="A62" s="56">
        <v>50</v>
      </c>
      <c r="B62" s="57"/>
      <c r="C62" s="57"/>
      <c r="D62" s="57"/>
      <c r="E62" s="57"/>
      <c r="F62" s="57"/>
      <c r="G62" s="57"/>
      <c r="H62" s="57"/>
      <c r="I62" s="57"/>
      <c r="J62" s="57"/>
      <c r="K62" s="57"/>
      <c r="L62" s="57"/>
      <c r="M62" s="57"/>
      <c r="N62" s="57"/>
      <c r="O62" s="57"/>
      <c r="P62" s="57"/>
      <c r="Q62" s="57"/>
      <c r="R62" s="57"/>
      <c r="S62" s="57"/>
      <c r="T62" s="57"/>
      <c r="U62" s="57"/>
      <c r="V62" s="57"/>
      <c r="W62" s="57"/>
      <c r="X62" s="57"/>
      <c r="Y62" s="57"/>
      <c r="Z62" s="57"/>
      <c r="AA62" s="57"/>
      <c r="AB62" s="57"/>
      <c r="AC62" s="57"/>
      <c r="AD62" s="57"/>
      <c r="AE62" s="57"/>
    </row>
    <row r="63" spans="1:31" ht="19.5" customHeight="1">
      <c r="A63" s="56">
        <v>51</v>
      </c>
      <c r="B63" s="58"/>
      <c r="C63" s="57"/>
      <c r="D63" s="57"/>
      <c r="E63" s="57"/>
      <c r="F63" s="57"/>
      <c r="G63" s="57"/>
      <c r="H63" s="57"/>
      <c r="I63" s="57"/>
      <c r="J63" s="57"/>
      <c r="K63" s="57"/>
      <c r="L63" s="57"/>
      <c r="M63" s="57"/>
      <c r="N63" s="57"/>
      <c r="O63" s="57"/>
      <c r="P63" s="57"/>
      <c r="Q63" s="57"/>
      <c r="R63" s="57"/>
      <c r="S63" s="57"/>
      <c r="T63" s="57"/>
      <c r="U63" s="57"/>
      <c r="V63" s="57"/>
      <c r="W63" s="57"/>
      <c r="X63" s="57"/>
      <c r="Y63" s="57"/>
      <c r="Z63" s="57"/>
      <c r="AA63" s="57"/>
      <c r="AB63" s="57"/>
      <c r="AC63" s="57"/>
      <c r="AD63" s="57"/>
      <c r="AE63" s="57"/>
    </row>
    <row r="64" spans="1:31" ht="19.5" customHeight="1">
      <c r="A64" s="56">
        <v>52</v>
      </c>
      <c r="B64" s="57"/>
      <c r="C64" s="57"/>
      <c r="D64" s="57"/>
      <c r="E64" s="57"/>
      <c r="F64" s="57"/>
      <c r="G64" s="57"/>
      <c r="H64" s="57"/>
      <c r="I64" s="57"/>
      <c r="J64" s="57"/>
      <c r="K64" s="57"/>
      <c r="L64" s="57"/>
      <c r="M64" s="57"/>
      <c r="N64" s="57"/>
      <c r="O64" s="57"/>
      <c r="P64" s="57"/>
      <c r="Q64" s="57"/>
      <c r="R64" s="57"/>
      <c r="S64" s="57"/>
      <c r="T64" s="57"/>
      <c r="U64" s="57"/>
      <c r="V64" s="57"/>
      <c r="W64" s="57"/>
      <c r="X64" s="57"/>
      <c r="Y64" s="57"/>
      <c r="Z64" s="57"/>
      <c r="AA64" s="57"/>
      <c r="AB64" s="57"/>
      <c r="AC64" s="57"/>
      <c r="AD64" s="57"/>
      <c r="AE64" s="57"/>
    </row>
    <row r="65" spans="1:31" ht="19.5" customHeight="1">
      <c r="A65" s="56">
        <v>53</v>
      </c>
      <c r="B65" s="57"/>
      <c r="C65" s="57"/>
      <c r="D65" s="57"/>
      <c r="E65" s="57"/>
      <c r="F65" s="57"/>
      <c r="G65" s="57"/>
      <c r="H65" s="57"/>
      <c r="I65" s="57"/>
      <c r="J65" s="57"/>
      <c r="K65" s="57"/>
      <c r="L65" s="57"/>
      <c r="M65" s="57"/>
      <c r="N65" s="57"/>
      <c r="O65" s="57"/>
      <c r="P65" s="57"/>
      <c r="Q65" s="57"/>
      <c r="R65" s="57"/>
      <c r="S65" s="57"/>
      <c r="T65" s="57"/>
      <c r="U65" s="57"/>
      <c r="V65" s="57"/>
      <c r="W65" s="57"/>
      <c r="X65" s="57"/>
      <c r="Y65" s="57"/>
      <c r="Z65" s="57"/>
      <c r="AA65" s="57"/>
      <c r="AB65" s="57"/>
      <c r="AC65" s="57"/>
      <c r="AD65" s="57"/>
      <c r="AE65" s="57"/>
    </row>
    <row r="66" spans="1:31" ht="19.5" customHeight="1">
      <c r="A66" s="56">
        <v>54</v>
      </c>
      <c r="B66" s="57"/>
      <c r="C66" s="57"/>
      <c r="D66" s="57"/>
      <c r="E66" s="57"/>
      <c r="F66" s="57"/>
      <c r="G66" s="57"/>
      <c r="H66" s="57"/>
      <c r="I66" s="57"/>
      <c r="J66" s="57"/>
      <c r="K66" s="57"/>
      <c r="L66" s="57"/>
      <c r="M66" s="57"/>
      <c r="N66" s="57"/>
      <c r="O66" s="57"/>
      <c r="P66" s="57"/>
      <c r="Q66" s="57"/>
      <c r="R66" s="57"/>
      <c r="S66" s="57"/>
      <c r="T66" s="57"/>
      <c r="U66" s="57"/>
      <c r="V66" s="57"/>
      <c r="W66" s="57"/>
      <c r="X66" s="57"/>
      <c r="Y66" s="57"/>
      <c r="Z66" s="57"/>
      <c r="AA66" s="57"/>
      <c r="AB66" s="57"/>
      <c r="AC66" s="57"/>
      <c r="AD66" s="57"/>
      <c r="AE66" s="57"/>
    </row>
    <row r="67" spans="1:31" ht="19.5" customHeight="1">
      <c r="A67" s="56">
        <v>55</v>
      </c>
      <c r="B67" s="57"/>
      <c r="C67" s="57"/>
      <c r="D67" s="57"/>
      <c r="E67" s="57"/>
      <c r="F67" s="57"/>
      <c r="G67" s="57"/>
      <c r="H67" s="57"/>
      <c r="I67" s="57"/>
      <c r="J67" s="57"/>
      <c r="K67" s="57"/>
      <c r="L67" s="57"/>
      <c r="M67" s="57"/>
      <c r="N67" s="57"/>
      <c r="O67" s="57"/>
      <c r="P67" s="57"/>
      <c r="Q67" s="57"/>
      <c r="R67" s="57"/>
      <c r="S67" s="57"/>
      <c r="T67" s="57"/>
      <c r="U67" s="57"/>
      <c r="V67" s="57"/>
      <c r="W67" s="57"/>
      <c r="X67" s="57"/>
      <c r="Y67" s="57"/>
      <c r="Z67" s="57"/>
      <c r="AA67" s="57"/>
      <c r="AB67" s="57"/>
      <c r="AC67" s="57"/>
      <c r="AD67" s="57"/>
      <c r="AE67" s="57"/>
    </row>
    <row r="68" spans="1:31" ht="19.5" customHeight="1">
      <c r="A68" s="56">
        <v>56</v>
      </c>
      <c r="B68" s="57"/>
      <c r="C68" s="57"/>
      <c r="D68" s="57"/>
      <c r="E68" s="57"/>
      <c r="F68" s="57"/>
      <c r="G68" s="57"/>
      <c r="H68" s="57"/>
      <c r="I68" s="57"/>
      <c r="J68" s="57"/>
      <c r="K68" s="57"/>
      <c r="L68" s="57"/>
      <c r="M68" s="57"/>
      <c r="N68" s="57"/>
      <c r="O68" s="57"/>
      <c r="P68" s="57"/>
      <c r="Q68" s="57"/>
      <c r="R68" s="57"/>
      <c r="S68" s="57"/>
      <c r="T68" s="57"/>
      <c r="U68" s="57"/>
      <c r="V68" s="57"/>
      <c r="W68" s="57"/>
      <c r="X68" s="57"/>
      <c r="Y68" s="57"/>
      <c r="Z68" s="57"/>
      <c r="AA68" s="57"/>
      <c r="AB68" s="57"/>
      <c r="AC68" s="57"/>
      <c r="AD68" s="57"/>
      <c r="AE68" s="57"/>
    </row>
    <row r="69" spans="1:31" ht="19.5" customHeight="1">
      <c r="A69" s="56">
        <v>57</v>
      </c>
      <c r="B69" s="57"/>
      <c r="C69" s="57"/>
      <c r="D69" s="57"/>
      <c r="E69" s="57"/>
      <c r="F69" s="57"/>
      <c r="G69" s="57"/>
      <c r="H69" s="57"/>
      <c r="I69" s="57"/>
      <c r="J69" s="57"/>
      <c r="K69" s="57"/>
      <c r="L69" s="57"/>
      <c r="M69" s="57"/>
      <c r="N69" s="57"/>
      <c r="O69" s="57"/>
      <c r="P69" s="57"/>
      <c r="Q69" s="57"/>
      <c r="R69" s="57"/>
      <c r="S69" s="57"/>
      <c r="T69" s="57"/>
      <c r="U69" s="57"/>
      <c r="V69" s="57"/>
      <c r="W69" s="57"/>
      <c r="X69" s="57"/>
      <c r="Y69" s="57"/>
      <c r="Z69" s="57"/>
      <c r="AA69" s="57"/>
      <c r="AB69" s="57"/>
      <c r="AC69" s="57"/>
      <c r="AD69" s="57"/>
      <c r="AE69" s="57"/>
    </row>
    <row r="70" spans="1:31" ht="19.5" customHeight="1">
      <c r="A70" s="56">
        <v>58</v>
      </c>
      <c r="B70" s="57"/>
      <c r="C70" s="57"/>
      <c r="D70" s="57"/>
      <c r="E70" s="57"/>
      <c r="F70" s="57"/>
      <c r="G70" s="57"/>
      <c r="H70" s="57"/>
      <c r="I70" s="57"/>
      <c r="J70" s="57"/>
      <c r="K70" s="57"/>
      <c r="L70" s="57"/>
      <c r="M70" s="57"/>
      <c r="N70" s="57"/>
      <c r="O70" s="57"/>
      <c r="P70" s="57"/>
      <c r="Q70" s="57"/>
      <c r="R70" s="57"/>
      <c r="S70" s="57"/>
      <c r="T70" s="57"/>
      <c r="U70" s="57"/>
      <c r="V70" s="57"/>
      <c r="W70" s="57"/>
      <c r="X70" s="57"/>
      <c r="Y70" s="57"/>
      <c r="Z70" s="57"/>
      <c r="AA70" s="57"/>
      <c r="AB70" s="57"/>
      <c r="AC70" s="57"/>
      <c r="AD70" s="57"/>
      <c r="AE70" s="57"/>
    </row>
    <row r="71" spans="1:31" ht="19.5" customHeight="1">
      <c r="A71" s="56">
        <v>59</v>
      </c>
      <c r="B71" s="57"/>
      <c r="C71" s="57"/>
      <c r="D71" s="57"/>
      <c r="E71" s="57"/>
      <c r="F71" s="57"/>
      <c r="G71" s="57"/>
      <c r="H71" s="57"/>
      <c r="I71" s="57"/>
      <c r="J71" s="57"/>
      <c r="K71" s="57"/>
      <c r="L71" s="57"/>
      <c r="M71" s="57"/>
      <c r="N71" s="57"/>
      <c r="O71" s="57"/>
      <c r="P71" s="57"/>
      <c r="Q71" s="57"/>
      <c r="R71" s="57"/>
      <c r="S71" s="57"/>
      <c r="T71" s="57"/>
      <c r="U71" s="57"/>
      <c r="V71" s="57"/>
      <c r="W71" s="57"/>
      <c r="X71" s="57"/>
      <c r="Y71" s="57"/>
      <c r="Z71" s="57"/>
      <c r="AA71" s="57"/>
      <c r="AB71" s="57"/>
      <c r="AC71" s="57"/>
      <c r="AD71" s="57"/>
      <c r="AE71" s="57"/>
    </row>
    <row r="72" spans="1:31" ht="19.5" customHeight="1">
      <c r="A72" s="56">
        <v>60</v>
      </c>
      <c r="B72" s="57"/>
      <c r="C72" s="57"/>
      <c r="D72" s="57"/>
      <c r="E72" s="57"/>
      <c r="F72" s="57"/>
      <c r="G72" s="57"/>
      <c r="H72" s="57"/>
      <c r="I72" s="57"/>
      <c r="J72" s="57"/>
      <c r="K72" s="57"/>
      <c r="L72" s="57"/>
      <c r="M72" s="57"/>
      <c r="N72" s="57"/>
      <c r="O72" s="57"/>
      <c r="P72" s="57"/>
      <c r="Q72" s="57"/>
      <c r="R72" s="57"/>
      <c r="S72" s="57"/>
      <c r="T72" s="57"/>
      <c r="U72" s="57"/>
      <c r="V72" s="57"/>
      <c r="W72" s="57"/>
      <c r="X72" s="57"/>
      <c r="Y72" s="57"/>
      <c r="Z72" s="57"/>
      <c r="AA72" s="57"/>
      <c r="AB72" s="57"/>
      <c r="AC72" s="57"/>
      <c r="AD72" s="57"/>
      <c r="AE72" s="57"/>
    </row>
  </sheetData>
  <sheetProtection selectLockedCells="1" selectUnlockedCells="1"/>
  <printOptions horizontalCentered="1" verticalCentered="1"/>
  <pageMargins left="0.19652777777777777" right="0.19652777777777777" top="0.19652777777777777" bottom="0.19652777777777777" header="0.5118055555555555" footer="0.5118055555555555"/>
  <pageSetup horizontalDpi="300" verticalDpi="300" orientation="landscape" pageOrder="overThenDown" paperSize="9"/>
  <colBreaks count="2" manualBreakCount="2">
    <brk id="9" max="65535" man="1"/>
    <brk id="20" max="65535" man="1"/>
  </colBreaks>
</worksheet>
</file>

<file path=xl/worksheets/sheet4.xml><?xml version="1.0" encoding="utf-8"?>
<worksheet xmlns="http://schemas.openxmlformats.org/spreadsheetml/2006/main" xmlns:r="http://schemas.openxmlformats.org/officeDocument/2006/relationships">
  <dimension ref="A1:X26"/>
  <sheetViews>
    <sheetView showGridLines="0" zoomScale="70" zoomScaleNormal="70" zoomScaleSheetLayoutView="55" zoomScalePageLayoutView="0" workbookViewId="0" topLeftCell="A1">
      <selection activeCell="A14" sqref="A14"/>
    </sheetView>
  </sheetViews>
  <sheetFormatPr defaultColWidth="9.00390625" defaultRowHeight="12.75"/>
  <cols>
    <col min="1" max="1" width="3.140625" style="46" customWidth="1"/>
    <col min="2" max="2" width="21.421875" style="47" customWidth="1"/>
    <col min="3" max="3" width="21.8515625" style="47" customWidth="1"/>
    <col min="4" max="4" width="27.57421875" style="47" customWidth="1"/>
    <col min="5" max="5" width="14.421875" style="47" customWidth="1"/>
    <col min="6" max="7" width="20.28125" style="47" customWidth="1"/>
    <col min="8" max="8" width="5.140625" style="47" customWidth="1"/>
    <col min="9" max="9" width="8.140625" style="47" customWidth="1"/>
    <col min="10" max="10" width="21.7109375" style="47" customWidth="1"/>
    <col min="11" max="11" width="13.57421875" style="47" customWidth="1"/>
    <col min="12" max="12" width="17.140625" style="47" customWidth="1"/>
    <col min="13" max="13" width="14.57421875" style="47" customWidth="1"/>
    <col min="14" max="14" width="9.7109375" style="47" customWidth="1"/>
    <col min="15" max="15" width="8.57421875" style="47" customWidth="1"/>
    <col min="16" max="16" width="10.28125" style="47" customWidth="1"/>
    <col min="17" max="17" width="12.28125" style="47" customWidth="1"/>
    <col min="18" max="18" width="10.7109375" style="47" customWidth="1"/>
    <col min="19" max="19" width="12.421875" style="47" customWidth="1"/>
    <col min="20" max="23" width="19.7109375" style="47" customWidth="1"/>
    <col min="24" max="24" width="51.8515625" style="47" customWidth="1"/>
    <col min="25" max="16384" width="9.00390625" style="47" customWidth="1"/>
  </cols>
  <sheetData>
    <row r="1" spans="1:19" s="49" customFormat="1" ht="15.75" customHeight="1">
      <c r="A1" s="48"/>
      <c r="B1" s="49" t="s">
        <v>249</v>
      </c>
      <c r="J1" s="49" t="s">
        <v>249</v>
      </c>
      <c r="R1" s="97" t="s">
        <v>250</v>
      </c>
      <c r="S1" s="49" t="s">
        <v>249</v>
      </c>
    </row>
    <row r="2" spans="1:18" s="50" customFormat="1" ht="12.75" customHeight="1">
      <c r="A2" s="46"/>
      <c r="B2" s="50" t="s">
        <v>220</v>
      </c>
      <c r="E2" s="50" t="s">
        <v>221</v>
      </c>
      <c r="G2" s="50" t="s">
        <v>251</v>
      </c>
      <c r="J2" s="98" t="s">
        <v>252</v>
      </c>
      <c r="K2" s="98"/>
      <c r="L2" s="98"/>
      <c r="M2" s="98"/>
      <c r="N2" s="98"/>
      <c r="O2" s="98"/>
      <c r="P2" s="98"/>
      <c r="Q2" s="98"/>
      <c r="R2" s="97"/>
    </row>
    <row r="3" spans="1:24" s="52" customFormat="1" ht="12" customHeight="1">
      <c r="A3" s="51">
        <v>1</v>
      </c>
      <c r="B3" s="52">
        <v>2</v>
      </c>
      <c r="C3" s="51">
        <v>3</v>
      </c>
      <c r="D3" s="52">
        <v>4</v>
      </c>
      <c r="E3" s="51">
        <v>5</v>
      </c>
      <c r="F3" s="52">
        <v>6</v>
      </c>
      <c r="G3" s="51">
        <v>7</v>
      </c>
      <c r="H3" s="52">
        <v>8</v>
      </c>
      <c r="I3" s="51">
        <v>9</v>
      </c>
      <c r="J3" s="59">
        <v>10</v>
      </c>
      <c r="K3" s="60">
        <v>11</v>
      </c>
      <c r="L3" s="61">
        <v>12</v>
      </c>
      <c r="M3" s="60">
        <v>13</v>
      </c>
      <c r="N3" s="61">
        <v>14</v>
      </c>
      <c r="O3" s="60">
        <v>15</v>
      </c>
      <c r="P3" s="61">
        <v>16</v>
      </c>
      <c r="Q3" s="62">
        <v>17</v>
      </c>
      <c r="R3" s="63">
        <v>18</v>
      </c>
      <c r="S3" s="51">
        <v>19</v>
      </c>
      <c r="T3" s="52">
        <v>20</v>
      </c>
      <c r="U3" s="51">
        <v>21</v>
      </c>
      <c r="V3" s="52">
        <v>22</v>
      </c>
      <c r="W3" s="51">
        <v>23</v>
      </c>
      <c r="X3" s="52">
        <v>24</v>
      </c>
    </row>
    <row r="4" spans="1:24" s="46" customFormat="1" ht="114.75">
      <c r="A4" s="54" t="s">
        <v>223</v>
      </c>
      <c r="B4" s="54" t="s">
        <v>39</v>
      </c>
      <c r="C4" s="55" t="s">
        <v>253</v>
      </c>
      <c r="D4" s="55" t="s">
        <v>254</v>
      </c>
      <c r="E4" s="55" t="s">
        <v>255</v>
      </c>
      <c r="F4" s="55" t="s">
        <v>226</v>
      </c>
      <c r="G4" s="55" t="s">
        <v>227</v>
      </c>
      <c r="H4" s="55" t="s">
        <v>228</v>
      </c>
      <c r="I4" s="55" t="s">
        <v>229</v>
      </c>
      <c r="J4" s="64" t="s">
        <v>256</v>
      </c>
      <c r="K4" s="64" t="s">
        <v>257</v>
      </c>
      <c r="L4" s="64" t="s">
        <v>258</v>
      </c>
      <c r="M4" s="64" t="s">
        <v>259</v>
      </c>
      <c r="N4" s="64" t="s">
        <v>78</v>
      </c>
      <c r="O4" s="64" t="s">
        <v>260</v>
      </c>
      <c r="P4" s="64" t="s">
        <v>261</v>
      </c>
      <c r="Q4" s="64" t="s">
        <v>262</v>
      </c>
      <c r="R4" s="55" t="s">
        <v>263</v>
      </c>
      <c r="S4" s="55" t="s">
        <v>264</v>
      </c>
      <c r="T4" s="55" t="s">
        <v>265</v>
      </c>
      <c r="U4" s="55" t="s">
        <v>245</v>
      </c>
      <c r="V4" s="55" t="s">
        <v>246</v>
      </c>
      <c r="W4" s="55" t="s">
        <v>266</v>
      </c>
      <c r="X4" s="55" t="s">
        <v>126</v>
      </c>
    </row>
    <row r="5" spans="1:24" ht="18.75" customHeight="1">
      <c r="A5" s="56">
        <v>1</v>
      </c>
      <c r="B5" s="57"/>
      <c r="C5" s="57"/>
      <c r="D5" s="57"/>
      <c r="E5" s="57"/>
      <c r="F5" s="57"/>
      <c r="G5" s="57"/>
      <c r="H5" s="57"/>
      <c r="I5" s="57"/>
      <c r="J5" s="57"/>
      <c r="K5" s="57"/>
      <c r="L5" s="57"/>
      <c r="M5" s="57"/>
      <c r="N5" s="57"/>
      <c r="O5" s="57"/>
      <c r="P5" s="57"/>
      <c r="Q5" s="57"/>
      <c r="R5" s="57"/>
      <c r="S5" s="57"/>
      <c r="T5" s="57"/>
      <c r="U5" s="57"/>
      <c r="V5" s="57"/>
      <c r="W5" s="57"/>
      <c r="X5" s="57"/>
    </row>
    <row r="6" spans="1:24" ht="18.75" customHeight="1">
      <c r="A6" s="56">
        <v>2</v>
      </c>
      <c r="B6" s="57"/>
      <c r="C6" s="57"/>
      <c r="D6" s="57"/>
      <c r="E6" s="57"/>
      <c r="F6" s="57"/>
      <c r="G6" s="57"/>
      <c r="H6" s="57"/>
      <c r="I6" s="57"/>
      <c r="J6" s="57"/>
      <c r="K6" s="57"/>
      <c r="L6" s="57"/>
      <c r="M6" s="57"/>
      <c r="N6" s="57"/>
      <c r="O6" s="57"/>
      <c r="P6" s="57"/>
      <c r="Q6" s="57"/>
      <c r="R6" s="57"/>
      <c r="S6" s="57"/>
      <c r="T6" s="57"/>
      <c r="U6" s="57"/>
      <c r="V6" s="57"/>
      <c r="W6" s="57"/>
      <c r="X6" s="57"/>
    </row>
    <row r="7" spans="1:24" ht="18.75" customHeight="1">
      <c r="A7" s="56">
        <v>3</v>
      </c>
      <c r="B7" s="57"/>
      <c r="C7" s="57"/>
      <c r="D7" s="57"/>
      <c r="E7" s="57"/>
      <c r="F7" s="57"/>
      <c r="G7" s="57"/>
      <c r="H7" s="57"/>
      <c r="I7" s="57"/>
      <c r="J7" s="57"/>
      <c r="K7" s="57"/>
      <c r="L7" s="57"/>
      <c r="M7" s="57"/>
      <c r="N7" s="57"/>
      <c r="O7" s="57"/>
      <c r="P7" s="57"/>
      <c r="Q7" s="57"/>
      <c r="R7" s="57"/>
      <c r="S7" s="57"/>
      <c r="T7" s="57"/>
      <c r="U7" s="57"/>
      <c r="V7" s="57"/>
      <c r="W7" s="57"/>
      <c r="X7" s="57"/>
    </row>
    <row r="8" spans="1:24" ht="18.75" customHeight="1">
      <c r="A8" s="56">
        <v>4</v>
      </c>
      <c r="B8" s="57"/>
      <c r="C8" s="57"/>
      <c r="D8" s="57"/>
      <c r="E8" s="57"/>
      <c r="F8" s="57"/>
      <c r="G8" s="57"/>
      <c r="H8" s="57"/>
      <c r="I8" s="57"/>
      <c r="J8" s="57"/>
      <c r="K8" s="57"/>
      <c r="L8" s="57"/>
      <c r="M8" s="57"/>
      <c r="N8" s="57"/>
      <c r="O8" s="57"/>
      <c r="P8" s="57"/>
      <c r="Q8" s="57"/>
      <c r="R8" s="57"/>
      <c r="S8" s="57"/>
      <c r="T8" s="57"/>
      <c r="U8" s="57"/>
      <c r="V8" s="57"/>
      <c r="W8" s="57"/>
      <c r="X8" s="57"/>
    </row>
    <row r="9" spans="1:24" ht="18.75" customHeight="1">
      <c r="A9" s="56">
        <v>5</v>
      </c>
      <c r="B9" s="57"/>
      <c r="C9" s="57"/>
      <c r="D9" s="57"/>
      <c r="E9" s="57"/>
      <c r="F9" s="57"/>
      <c r="G9" s="57"/>
      <c r="H9" s="57"/>
      <c r="I9" s="57"/>
      <c r="J9" s="57"/>
      <c r="K9" s="57"/>
      <c r="L9" s="57"/>
      <c r="M9" s="57"/>
      <c r="N9" s="57"/>
      <c r="O9" s="57"/>
      <c r="P9" s="57"/>
      <c r="Q9" s="57"/>
      <c r="R9" s="57"/>
      <c r="S9" s="57"/>
      <c r="T9" s="57"/>
      <c r="U9" s="57"/>
      <c r="V9" s="57"/>
      <c r="W9" s="57"/>
      <c r="X9" s="57"/>
    </row>
    <row r="10" spans="1:24" ht="18.75" customHeight="1">
      <c r="A10" s="56">
        <v>6</v>
      </c>
      <c r="B10" s="57"/>
      <c r="C10" s="57"/>
      <c r="D10" s="57"/>
      <c r="E10" s="57"/>
      <c r="F10" s="57"/>
      <c r="G10" s="57"/>
      <c r="H10" s="57"/>
      <c r="I10" s="57"/>
      <c r="J10" s="57"/>
      <c r="K10" s="57"/>
      <c r="L10" s="57"/>
      <c r="M10" s="57"/>
      <c r="N10" s="57"/>
      <c r="O10" s="57"/>
      <c r="P10" s="57"/>
      <c r="Q10" s="57"/>
      <c r="R10" s="57"/>
      <c r="S10" s="57"/>
      <c r="T10" s="57"/>
      <c r="U10" s="57"/>
      <c r="V10" s="57"/>
      <c r="W10" s="57"/>
      <c r="X10" s="57"/>
    </row>
    <row r="11" spans="1:24" ht="18.75" customHeight="1">
      <c r="A11" s="56">
        <v>7</v>
      </c>
      <c r="B11" s="57"/>
      <c r="C11" s="57"/>
      <c r="D11" s="57"/>
      <c r="E11" s="57"/>
      <c r="F11" s="57"/>
      <c r="G11" s="57"/>
      <c r="H11" s="57"/>
      <c r="I11" s="57"/>
      <c r="J11" s="57"/>
      <c r="K11" s="57"/>
      <c r="L11" s="57"/>
      <c r="M11" s="57"/>
      <c r="N11" s="57"/>
      <c r="O11" s="57"/>
      <c r="P11" s="57"/>
      <c r="Q11" s="57"/>
      <c r="R11" s="57"/>
      <c r="S11" s="57"/>
      <c r="T11" s="57"/>
      <c r="U11" s="57"/>
      <c r="V11" s="57"/>
      <c r="W11" s="57"/>
      <c r="X11" s="57"/>
    </row>
    <row r="12" spans="1:24" ht="18.75" customHeight="1">
      <c r="A12" s="56">
        <v>8</v>
      </c>
      <c r="B12" s="57"/>
      <c r="C12" s="57"/>
      <c r="D12" s="57"/>
      <c r="E12" s="57"/>
      <c r="F12" s="57"/>
      <c r="G12" s="57"/>
      <c r="H12" s="57"/>
      <c r="I12" s="57"/>
      <c r="J12" s="57"/>
      <c r="K12" s="57"/>
      <c r="L12" s="57"/>
      <c r="M12" s="57"/>
      <c r="N12" s="57"/>
      <c r="O12" s="57"/>
      <c r="P12" s="57"/>
      <c r="Q12" s="57"/>
      <c r="R12" s="57"/>
      <c r="S12" s="57"/>
      <c r="T12" s="57"/>
      <c r="U12" s="57"/>
      <c r="V12" s="57"/>
      <c r="W12" s="57"/>
      <c r="X12" s="57"/>
    </row>
    <row r="13" spans="1:24" ht="18.75" customHeight="1">
      <c r="A13" s="56">
        <v>9</v>
      </c>
      <c r="B13" s="57"/>
      <c r="C13" s="57"/>
      <c r="D13" s="57"/>
      <c r="E13" s="57"/>
      <c r="F13" s="57"/>
      <c r="G13" s="57"/>
      <c r="H13" s="57"/>
      <c r="I13" s="57"/>
      <c r="J13" s="57"/>
      <c r="K13" s="57"/>
      <c r="L13" s="57"/>
      <c r="M13" s="57"/>
      <c r="N13" s="57"/>
      <c r="O13" s="57"/>
      <c r="P13" s="57"/>
      <c r="Q13" s="57"/>
      <c r="R13" s="57"/>
      <c r="S13" s="57"/>
      <c r="T13" s="57"/>
      <c r="U13" s="57"/>
      <c r="V13" s="57"/>
      <c r="W13" s="57"/>
      <c r="X13" s="57"/>
    </row>
    <row r="14" spans="1:24" ht="18.75" customHeight="1">
      <c r="A14" s="56">
        <v>10</v>
      </c>
      <c r="B14" s="57"/>
      <c r="C14" s="57"/>
      <c r="D14" s="57"/>
      <c r="E14" s="57"/>
      <c r="F14" s="57"/>
      <c r="G14" s="57"/>
      <c r="H14" s="57"/>
      <c r="I14" s="57"/>
      <c r="J14" s="57"/>
      <c r="K14" s="57"/>
      <c r="L14" s="57"/>
      <c r="M14" s="57"/>
      <c r="N14" s="57"/>
      <c r="O14" s="57"/>
      <c r="P14" s="57"/>
      <c r="Q14" s="57"/>
      <c r="R14" s="57"/>
      <c r="S14" s="57"/>
      <c r="T14" s="57"/>
      <c r="U14" s="57"/>
      <c r="V14" s="57"/>
      <c r="W14" s="57"/>
      <c r="X14" s="57"/>
    </row>
    <row r="15" spans="1:24" ht="18.75" customHeight="1">
      <c r="A15" s="56">
        <v>11</v>
      </c>
      <c r="B15" s="58"/>
      <c r="C15" s="57"/>
      <c r="D15" s="57"/>
      <c r="E15" s="57"/>
      <c r="F15" s="57"/>
      <c r="G15" s="57"/>
      <c r="H15" s="57"/>
      <c r="I15" s="57"/>
      <c r="J15" s="57"/>
      <c r="K15" s="57"/>
      <c r="L15" s="57"/>
      <c r="M15" s="57"/>
      <c r="N15" s="57"/>
      <c r="O15" s="57"/>
      <c r="P15" s="57"/>
      <c r="Q15" s="57"/>
      <c r="R15" s="57"/>
      <c r="S15" s="57"/>
      <c r="T15" s="57"/>
      <c r="U15" s="57"/>
      <c r="V15" s="57"/>
      <c r="W15" s="57"/>
      <c r="X15" s="57"/>
    </row>
    <row r="16" spans="1:24" ht="18.75" customHeight="1">
      <c r="A16" s="56">
        <v>12</v>
      </c>
      <c r="B16" s="57"/>
      <c r="C16" s="57"/>
      <c r="D16" s="57"/>
      <c r="E16" s="57"/>
      <c r="F16" s="57"/>
      <c r="G16" s="57"/>
      <c r="H16" s="57"/>
      <c r="I16" s="57"/>
      <c r="J16" s="57"/>
      <c r="K16" s="57"/>
      <c r="L16" s="57"/>
      <c r="M16" s="57"/>
      <c r="N16" s="57"/>
      <c r="O16" s="57"/>
      <c r="P16" s="57"/>
      <c r="Q16" s="57"/>
      <c r="R16" s="57"/>
      <c r="S16" s="57"/>
      <c r="T16" s="57"/>
      <c r="U16" s="57"/>
      <c r="V16" s="57"/>
      <c r="W16" s="57"/>
      <c r="X16" s="57"/>
    </row>
    <row r="17" spans="1:24" ht="18.75" customHeight="1">
      <c r="A17" s="56">
        <v>13</v>
      </c>
      <c r="B17" s="57"/>
      <c r="C17" s="57"/>
      <c r="D17" s="57"/>
      <c r="E17" s="57"/>
      <c r="F17" s="57"/>
      <c r="G17" s="57"/>
      <c r="H17" s="57"/>
      <c r="I17" s="57"/>
      <c r="J17" s="57"/>
      <c r="K17" s="57"/>
      <c r="L17" s="57"/>
      <c r="M17" s="57"/>
      <c r="N17" s="57"/>
      <c r="O17" s="57"/>
      <c r="P17" s="57"/>
      <c r="Q17" s="57"/>
      <c r="R17" s="57"/>
      <c r="S17" s="57"/>
      <c r="T17" s="57"/>
      <c r="U17" s="57"/>
      <c r="V17" s="57"/>
      <c r="W17" s="57"/>
      <c r="X17" s="57"/>
    </row>
    <row r="18" spans="1:24" ht="18.75" customHeight="1">
      <c r="A18" s="56">
        <v>14</v>
      </c>
      <c r="B18" s="57"/>
      <c r="C18" s="57"/>
      <c r="D18" s="57"/>
      <c r="E18" s="57"/>
      <c r="F18" s="57"/>
      <c r="G18" s="57"/>
      <c r="H18" s="57"/>
      <c r="I18" s="57"/>
      <c r="J18" s="57"/>
      <c r="K18" s="57"/>
      <c r="L18" s="57"/>
      <c r="M18" s="57"/>
      <c r="N18" s="57"/>
      <c r="O18" s="57"/>
      <c r="P18" s="57"/>
      <c r="Q18" s="57"/>
      <c r="R18" s="57"/>
      <c r="S18" s="57"/>
      <c r="T18" s="57"/>
      <c r="U18" s="57"/>
      <c r="V18" s="57"/>
      <c r="W18" s="57"/>
      <c r="X18" s="57"/>
    </row>
    <row r="19" spans="1:24" ht="18.75" customHeight="1">
      <c r="A19" s="56">
        <v>15</v>
      </c>
      <c r="B19" s="57"/>
      <c r="C19" s="57"/>
      <c r="D19" s="57"/>
      <c r="E19" s="57"/>
      <c r="F19" s="57"/>
      <c r="G19" s="57"/>
      <c r="H19" s="57"/>
      <c r="I19" s="57"/>
      <c r="J19" s="57"/>
      <c r="K19" s="57"/>
      <c r="L19" s="57"/>
      <c r="M19" s="57"/>
      <c r="N19" s="57"/>
      <c r="O19" s="57"/>
      <c r="P19" s="57"/>
      <c r="Q19" s="57"/>
      <c r="R19" s="57"/>
      <c r="S19" s="57"/>
      <c r="T19" s="57"/>
      <c r="U19" s="57"/>
      <c r="V19" s="57"/>
      <c r="W19" s="57"/>
      <c r="X19" s="57"/>
    </row>
    <row r="20" spans="1:24" ht="18.75" customHeight="1">
      <c r="A20" s="56">
        <v>16</v>
      </c>
      <c r="B20" s="57"/>
      <c r="C20" s="57"/>
      <c r="D20" s="57"/>
      <c r="E20" s="57"/>
      <c r="F20" s="57"/>
      <c r="G20" s="57"/>
      <c r="H20" s="57"/>
      <c r="I20" s="57"/>
      <c r="J20" s="57"/>
      <c r="K20" s="57"/>
      <c r="L20" s="57"/>
      <c r="M20" s="57"/>
      <c r="N20" s="57"/>
      <c r="O20" s="57"/>
      <c r="P20" s="57"/>
      <c r="Q20" s="57"/>
      <c r="R20" s="57"/>
      <c r="S20" s="57"/>
      <c r="T20" s="57"/>
      <c r="U20" s="57"/>
      <c r="V20" s="57"/>
      <c r="W20" s="57"/>
      <c r="X20" s="57"/>
    </row>
    <row r="21" spans="1:24" ht="18.75" customHeight="1">
      <c r="A21" s="56">
        <v>17</v>
      </c>
      <c r="B21" s="57"/>
      <c r="C21" s="57"/>
      <c r="D21" s="57"/>
      <c r="E21" s="57"/>
      <c r="F21" s="57"/>
      <c r="G21" s="57"/>
      <c r="H21" s="57"/>
      <c r="I21" s="57"/>
      <c r="J21" s="57"/>
      <c r="K21" s="57"/>
      <c r="L21" s="57"/>
      <c r="M21" s="57"/>
      <c r="N21" s="57"/>
      <c r="O21" s="57"/>
      <c r="P21" s="57"/>
      <c r="Q21" s="57"/>
      <c r="R21" s="57"/>
      <c r="S21" s="57"/>
      <c r="T21" s="57"/>
      <c r="U21" s="57"/>
      <c r="V21" s="57"/>
      <c r="W21" s="57"/>
      <c r="X21" s="57"/>
    </row>
    <row r="22" spans="1:24" ht="18.75" customHeight="1">
      <c r="A22" s="56">
        <v>18</v>
      </c>
      <c r="B22" s="57"/>
      <c r="C22" s="57"/>
      <c r="D22" s="57"/>
      <c r="E22" s="57"/>
      <c r="F22" s="57"/>
      <c r="G22" s="57"/>
      <c r="H22" s="57"/>
      <c r="I22" s="57"/>
      <c r="J22" s="57"/>
      <c r="K22" s="57"/>
      <c r="L22" s="57"/>
      <c r="M22" s="57"/>
      <c r="N22" s="57"/>
      <c r="O22" s="57"/>
      <c r="P22" s="57"/>
      <c r="Q22" s="57"/>
      <c r="R22" s="57"/>
      <c r="S22" s="57"/>
      <c r="T22" s="57"/>
      <c r="U22" s="57"/>
      <c r="V22" s="57"/>
      <c r="W22" s="57"/>
      <c r="X22" s="57"/>
    </row>
    <row r="23" spans="1:24" ht="18.75" customHeight="1">
      <c r="A23" s="56">
        <v>19</v>
      </c>
      <c r="B23" s="57"/>
      <c r="C23" s="57"/>
      <c r="D23" s="57"/>
      <c r="E23" s="57"/>
      <c r="F23" s="57"/>
      <c r="G23" s="57"/>
      <c r="H23" s="57"/>
      <c r="I23" s="57"/>
      <c r="J23" s="57"/>
      <c r="K23" s="57"/>
      <c r="L23" s="57"/>
      <c r="M23" s="57"/>
      <c r="N23" s="57"/>
      <c r="O23" s="57"/>
      <c r="P23" s="57"/>
      <c r="Q23" s="57"/>
      <c r="R23" s="57"/>
      <c r="S23" s="57"/>
      <c r="T23" s="57"/>
      <c r="U23" s="57"/>
      <c r="V23" s="57"/>
      <c r="W23" s="57"/>
      <c r="X23" s="57"/>
    </row>
    <row r="24" spans="1:24" ht="18.75" customHeight="1">
      <c r="A24" s="56">
        <v>20</v>
      </c>
      <c r="B24" s="57"/>
      <c r="C24" s="57"/>
      <c r="D24" s="57"/>
      <c r="E24" s="57"/>
      <c r="F24" s="57"/>
      <c r="G24" s="57"/>
      <c r="H24" s="57"/>
      <c r="I24" s="57"/>
      <c r="J24" s="57"/>
      <c r="K24" s="57"/>
      <c r="L24" s="57"/>
      <c r="M24" s="57"/>
      <c r="N24" s="57"/>
      <c r="O24" s="57"/>
      <c r="P24" s="57"/>
      <c r="Q24" s="57"/>
      <c r="R24" s="57"/>
      <c r="S24" s="57"/>
      <c r="T24" s="57"/>
      <c r="U24" s="57"/>
      <c r="V24" s="57"/>
      <c r="W24" s="57"/>
      <c r="X24" s="57"/>
    </row>
    <row r="25" spans="1:24" ht="18.75" customHeight="1">
      <c r="A25" s="56">
        <v>21</v>
      </c>
      <c r="B25" s="57"/>
      <c r="C25" s="57"/>
      <c r="D25" s="57"/>
      <c r="E25" s="57"/>
      <c r="F25" s="57"/>
      <c r="G25" s="57"/>
      <c r="H25" s="57"/>
      <c r="I25" s="57"/>
      <c r="J25" s="57"/>
      <c r="K25" s="57"/>
      <c r="L25" s="57"/>
      <c r="M25" s="57"/>
      <c r="N25" s="57"/>
      <c r="O25" s="57"/>
      <c r="P25" s="57"/>
      <c r="Q25" s="57"/>
      <c r="R25" s="57"/>
      <c r="S25" s="57"/>
      <c r="T25" s="57"/>
      <c r="U25" s="57"/>
      <c r="V25" s="57"/>
      <c r="W25" s="57"/>
      <c r="X25" s="57"/>
    </row>
    <row r="26" spans="1:24" ht="18.75" customHeight="1">
      <c r="A26" s="56">
        <v>22</v>
      </c>
      <c r="B26" s="57"/>
      <c r="C26" s="57"/>
      <c r="D26" s="57"/>
      <c r="E26" s="57"/>
      <c r="F26" s="57"/>
      <c r="G26" s="57"/>
      <c r="H26" s="57"/>
      <c r="I26" s="57"/>
      <c r="J26" s="57"/>
      <c r="K26" s="57"/>
      <c r="L26" s="57"/>
      <c r="M26" s="57"/>
      <c r="N26" s="57"/>
      <c r="O26" s="57"/>
      <c r="P26" s="57"/>
      <c r="Q26" s="57"/>
      <c r="R26" s="57"/>
      <c r="S26" s="57"/>
      <c r="T26" s="57"/>
      <c r="U26" s="57"/>
      <c r="V26" s="57"/>
      <c r="W26" s="57"/>
      <c r="X26" s="57"/>
    </row>
  </sheetData>
  <sheetProtection selectLockedCells="1" selectUnlockedCells="1"/>
  <mergeCells count="2">
    <mergeCell ref="R1:R2"/>
    <mergeCell ref="J2:Q2"/>
  </mergeCells>
  <printOptions horizontalCentered="1" verticalCentered="1"/>
  <pageMargins left="0.19652777777777777" right="0.19652777777777777" top="0.19652777777777777" bottom="0.19652777777777777" header="0.5118055555555555" footer="0.5118055555555555"/>
  <pageSetup horizontalDpi="300" verticalDpi="300" orientation="landscape" paperSize="9"/>
  <colBreaks count="2" manualBreakCount="2">
    <brk id="9" max="65535" man="1"/>
    <brk id="18" max="65535" man="1"/>
  </colBreaks>
</worksheet>
</file>

<file path=xl/worksheets/sheet5.xml><?xml version="1.0" encoding="utf-8"?>
<worksheet xmlns="http://schemas.openxmlformats.org/spreadsheetml/2006/main" xmlns:r="http://schemas.openxmlformats.org/officeDocument/2006/relationships">
  <dimension ref="A1:AC26"/>
  <sheetViews>
    <sheetView showGridLines="0" zoomScale="70" zoomScaleNormal="70" zoomScaleSheetLayoutView="40" zoomScalePageLayoutView="0" workbookViewId="0" topLeftCell="A1">
      <selection activeCell="C4" sqref="C4"/>
    </sheetView>
  </sheetViews>
  <sheetFormatPr defaultColWidth="9.00390625" defaultRowHeight="12.75"/>
  <cols>
    <col min="1" max="1" width="3.140625" style="46" customWidth="1"/>
    <col min="2" max="4" width="23.140625" style="47" customWidth="1"/>
    <col min="5" max="5" width="16.28125" style="47" customWidth="1"/>
    <col min="6" max="6" width="19.7109375" style="47" customWidth="1"/>
    <col min="7" max="7" width="17.8515625" style="47" customWidth="1"/>
    <col min="8" max="8" width="6.7109375" style="47" customWidth="1"/>
    <col min="9" max="9" width="9.140625" style="47" customWidth="1"/>
    <col min="10" max="10" width="22.140625" style="47" customWidth="1"/>
    <col min="11" max="11" width="13.7109375" style="47" customWidth="1"/>
    <col min="12" max="12" width="13.28125" style="47" customWidth="1"/>
    <col min="13" max="13" width="14.57421875" style="47" customWidth="1"/>
    <col min="14" max="14" width="8.421875" style="47" customWidth="1"/>
    <col min="15" max="15" width="8.140625" style="47" customWidth="1"/>
    <col min="16" max="16" width="8.57421875" style="47" customWidth="1"/>
    <col min="17" max="17" width="11.8515625" style="47" customWidth="1"/>
    <col min="18" max="18" width="10.8515625" style="47" customWidth="1"/>
    <col min="19" max="19" width="10.140625" style="47" customWidth="1"/>
    <col min="20" max="20" width="13.140625" style="47" customWidth="1"/>
    <col min="21" max="22" width="7.7109375" style="47" customWidth="1"/>
    <col min="23" max="23" width="8.00390625" style="47" customWidth="1"/>
    <col min="24" max="24" width="7.7109375" style="47" customWidth="1"/>
    <col min="25" max="28" width="14.140625" style="47" customWidth="1"/>
    <col min="29" max="29" width="41.28125" style="47" customWidth="1"/>
    <col min="30" max="16384" width="9.00390625" style="47" customWidth="1"/>
  </cols>
  <sheetData>
    <row r="1" spans="1:20" s="49" customFormat="1" ht="15.75" customHeight="1">
      <c r="A1" s="48"/>
      <c r="B1" s="49" t="s">
        <v>267</v>
      </c>
      <c r="J1" s="49" t="s">
        <v>267</v>
      </c>
      <c r="Q1" s="65"/>
      <c r="R1" s="99" t="s">
        <v>268</v>
      </c>
      <c r="S1" s="99"/>
      <c r="T1" s="49" t="s">
        <v>267</v>
      </c>
    </row>
    <row r="2" spans="1:19" s="50" customFormat="1" ht="12.75" customHeight="1">
      <c r="A2" s="46"/>
      <c r="B2" s="50" t="s">
        <v>220</v>
      </c>
      <c r="E2" s="50" t="s">
        <v>221</v>
      </c>
      <c r="G2" s="50" t="s">
        <v>222</v>
      </c>
      <c r="I2" s="49"/>
      <c r="J2" s="98" t="s">
        <v>252</v>
      </c>
      <c r="K2" s="98"/>
      <c r="L2" s="98"/>
      <c r="M2" s="98"/>
      <c r="N2" s="98"/>
      <c r="O2" s="98"/>
      <c r="P2" s="98"/>
      <c r="Q2" s="98"/>
      <c r="R2" s="99"/>
      <c r="S2" s="99"/>
    </row>
    <row r="3" spans="1:29" s="69" customFormat="1" ht="12" customHeight="1">
      <c r="A3" s="51">
        <v>1</v>
      </c>
      <c r="B3" s="51">
        <v>2</v>
      </c>
      <c r="C3" s="51">
        <v>3</v>
      </c>
      <c r="D3" s="51">
        <v>4</v>
      </c>
      <c r="E3" s="51">
        <v>5</v>
      </c>
      <c r="F3" s="51">
        <v>6</v>
      </c>
      <c r="G3" s="51">
        <v>7</v>
      </c>
      <c r="H3" s="51">
        <v>8</v>
      </c>
      <c r="I3" s="51">
        <v>9</v>
      </c>
      <c r="J3" s="66">
        <v>10</v>
      </c>
      <c r="K3" s="60">
        <v>11</v>
      </c>
      <c r="L3" s="60">
        <v>12</v>
      </c>
      <c r="M3" s="60">
        <v>13</v>
      </c>
      <c r="N3" s="60">
        <v>14</v>
      </c>
      <c r="O3" s="60">
        <v>15</v>
      </c>
      <c r="P3" s="60">
        <v>16</v>
      </c>
      <c r="Q3" s="62">
        <v>17</v>
      </c>
      <c r="R3" s="67">
        <v>18</v>
      </c>
      <c r="S3" s="68">
        <v>19</v>
      </c>
      <c r="T3" s="51">
        <v>20</v>
      </c>
      <c r="U3" s="51">
        <v>21</v>
      </c>
      <c r="V3" s="51">
        <v>22</v>
      </c>
      <c r="W3" s="51">
        <v>23</v>
      </c>
      <c r="X3" s="51">
        <v>24</v>
      </c>
      <c r="Y3" s="51">
        <v>25</v>
      </c>
      <c r="Z3" s="51">
        <v>26</v>
      </c>
      <c r="AA3" s="51">
        <v>27</v>
      </c>
      <c r="AB3" s="51">
        <v>28</v>
      </c>
      <c r="AC3" s="51">
        <v>29</v>
      </c>
    </row>
    <row r="4" spans="1:29" s="46" customFormat="1" ht="114.75">
      <c r="A4" s="53" t="s">
        <v>223</v>
      </c>
      <c r="B4" s="53" t="s">
        <v>39</v>
      </c>
      <c r="C4" s="55" t="s">
        <v>253</v>
      </c>
      <c r="D4" s="55" t="s">
        <v>269</v>
      </c>
      <c r="E4" s="55" t="s">
        <v>270</v>
      </c>
      <c r="F4" s="54" t="s">
        <v>226</v>
      </c>
      <c r="G4" s="54" t="s">
        <v>227</v>
      </c>
      <c r="H4" s="55" t="s">
        <v>228</v>
      </c>
      <c r="I4" s="55" t="s">
        <v>229</v>
      </c>
      <c r="J4" s="64" t="s">
        <v>271</v>
      </c>
      <c r="K4" s="64" t="s">
        <v>257</v>
      </c>
      <c r="L4" s="64" t="s">
        <v>258</v>
      </c>
      <c r="M4" s="64" t="s">
        <v>259</v>
      </c>
      <c r="N4" s="64" t="s">
        <v>272</v>
      </c>
      <c r="O4" s="64" t="s">
        <v>239</v>
      </c>
      <c r="P4" s="64" t="s">
        <v>273</v>
      </c>
      <c r="Q4" s="64" t="s">
        <v>243</v>
      </c>
      <c r="R4" s="55" t="s">
        <v>263</v>
      </c>
      <c r="S4" s="55" t="s">
        <v>274</v>
      </c>
      <c r="T4" s="55" t="s">
        <v>264</v>
      </c>
      <c r="U4" s="55" t="s">
        <v>275</v>
      </c>
      <c r="V4" s="55" t="s">
        <v>276</v>
      </c>
      <c r="W4" s="55" t="s">
        <v>205</v>
      </c>
      <c r="X4" s="55" t="s">
        <v>208</v>
      </c>
      <c r="Y4" s="55" t="s">
        <v>265</v>
      </c>
      <c r="Z4" s="55" t="s">
        <v>245</v>
      </c>
      <c r="AA4" s="55" t="s">
        <v>277</v>
      </c>
      <c r="AB4" s="55" t="s">
        <v>278</v>
      </c>
      <c r="AC4" s="55" t="s">
        <v>126</v>
      </c>
    </row>
    <row r="5" spans="1:29" ht="18" customHeight="1">
      <c r="A5" s="56">
        <v>1</v>
      </c>
      <c r="B5" s="57"/>
      <c r="C5" s="57"/>
      <c r="D5" s="57"/>
      <c r="E5" s="57"/>
      <c r="F5" s="57"/>
      <c r="G5" s="57"/>
      <c r="H5" s="57"/>
      <c r="I5" s="57"/>
      <c r="J5" s="57"/>
      <c r="K5" s="57"/>
      <c r="L5" s="57"/>
      <c r="M5" s="57"/>
      <c r="N5" s="57"/>
      <c r="O5" s="57"/>
      <c r="P5" s="57"/>
      <c r="Q5" s="57"/>
      <c r="R5" s="57"/>
      <c r="S5" s="57"/>
      <c r="T5" s="57"/>
      <c r="U5" s="57"/>
      <c r="V5" s="57"/>
      <c r="W5" s="57"/>
      <c r="X5" s="57"/>
      <c r="Y5" s="57"/>
      <c r="Z5" s="57"/>
      <c r="AA5" s="57"/>
      <c r="AB5" s="57"/>
      <c r="AC5" s="57"/>
    </row>
    <row r="6" spans="1:29" ht="18" customHeight="1">
      <c r="A6" s="56">
        <v>2</v>
      </c>
      <c r="B6" s="57"/>
      <c r="C6" s="57"/>
      <c r="D6" s="57"/>
      <c r="E6" s="57"/>
      <c r="F6" s="57"/>
      <c r="G6" s="57"/>
      <c r="H6" s="57"/>
      <c r="I6" s="57"/>
      <c r="J6" s="57"/>
      <c r="K6" s="57"/>
      <c r="L6" s="57"/>
      <c r="M6" s="57"/>
      <c r="N6" s="57"/>
      <c r="O6" s="57"/>
      <c r="P6" s="57"/>
      <c r="Q6" s="57"/>
      <c r="R6" s="57"/>
      <c r="S6" s="57"/>
      <c r="T6" s="57"/>
      <c r="U6" s="57"/>
      <c r="V6" s="57"/>
      <c r="W6" s="57"/>
      <c r="X6" s="57"/>
      <c r="Y6" s="57"/>
      <c r="Z6" s="57"/>
      <c r="AA6" s="57"/>
      <c r="AB6" s="57"/>
      <c r="AC6" s="57"/>
    </row>
    <row r="7" spans="1:29" ht="18" customHeight="1">
      <c r="A7" s="56">
        <v>3</v>
      </c>
      <c r="B7" s="57"/>
      <c r="C7" s="57"/>
      <c r="D7" s="57"/>
      <c r="E7" s="57"/>
      <c r="F7" s="57"/>
      <c r="G7" s="57"/>
      <c r="H7" s="57"/>
      <c r="I7" s="57"/>
      <c r="J7" s="57"/>
      <c r="K7" s="57"/>
      <c r="L7" s="57"/>
      <c r="M7" s="57"/>
      <c r="N7" s="57"/>
      <c r="O7" s="57"/>
      <c r="P7" s="57"/>
      <c r="Q7" s="57"/>
      <c r="R7" s="57"/>
      <c r="S7" s="57"/>
      <c r="T7" s="57"/>
      <c r="U7" s="57"/>
      <c r="V7" s="57"/>
      <c r="W7" s="57"/>
      <c r="X7" s="57"/>
      <c r="Y7" s="57"/>
      <c r="Z7" s="57"/>
      <c r="AA7" s="57"/>
      <c r="AB7" s="57"/>
      <c r="AC7" s="57"/>
    </row>
    <row r="8" spans="1:29" ht="18" customHeight="1">
      <c r="A8" s="56">
        <v>4</v>
      </c>
      <c r="B8" s="57"/>
      <c r="C8" s="57"/>
      <c r="D8" s="57"/>
      <c r="E8" s="57"/>
      <c r="F8" s="57"/>
      <c r="G8" s="57"/>
      <c r="H8" s="57"/>
      <c r="I8" s="57"/>
      <c r="J8" s="57"/>
      <c r="K8" s="57"/>
      <c r="L8" s="57"/>
      <c r="M8" s="57"/>
      <c r="N8" s="57"/>
      <c r="O8" s="57"/>
      <c r="P8" s="57"/>
      <c r="Q8" s="57"/>
      <c r="R8" s="57"/>
      <c r="S8" s="57"/>
      <c r="T8" s="57"/>
      <c r="U8" s="57"/>
      <c r="V8" s="57"/>
      <c r="W8" s="57"/>
      <c r="X8" s="57"/>
      <c r="Y8" s="57"/>
      <c r="Z8" s="57"/>
      <c r="AA8" s="57"/>
      <c r="AB8" s="57"/>
      <c r="AC8" s="57"/>
    </row>
    <row r="9" spans="1:29" ht="18" customHeight="1">
      <c r="A9" s="56">
        <v>5</v>
      </c>
      <c r="B9" s="57"/>
      <c r="C9" s="57"/>
      <c r="D9" s="57"/>
      <c r="E9" s="57"/>
      <c r="F9" s="57"/>
      <c r="G9" s="57"/>
      <c r="H9" s="57"/>
      <c r="I9" s="57"/>
      <c r="J9" s="57"/>
      <c r="K9" s="57"/>
      <c r="L9" s="57"/>
      <c r="M9" s="57"/>
      <c r="N9" s="57"/>
      <c r="O9" s="57"/>
      <c r="P9" s="57"/>
      <c r="Q9" s="57"/>
      <c r="R9" s="57"/>
      <c r="S9" s="57"/>
      <c r="T9" s="57"/>
      <c r="U9" s="57"/>
      <c r="V9" s="57"/>
      <c r="W9" s="57"/>
      <c r="X9" s="57"/>
      <c r="Y9" s="57"/>
      <c r="Z9" s="57"/>
      <c r="AA9" s="57"/>
      <c r="AB9" s="57"/>
      <c r="AC9" s="57"/>
    </row>
    <row r="10" spans="1:29" ht="18" customHeight="1">
      <c r="A10" s="56">
        <v>6</v>
      </c>
      <c r="B10" s="57"/>
      <c r="C10" s="57"/>
      <c r="D10" s="57"/>
      <c r="E10" s="57"/>
      <c r="F10" s="57"/>
      <c r="G10" s="57"/>
      <c r="H10" s="57"/>
      <c r="I10" s="57"/>
      <c r="J10" s="57"/>
      <c r="K10" s="57"/>
      <c r="L10" s="57"/>
      <c r="M10" s="57"/>
      <c r="N10" s="57"/>
      <c r="O10" s="57"/>
      <c r="P10" s="57"/>
      <c r="Q10" s="57"/>
      <c r="R10" s="57"/>
      <c r="S10" s="57"/>
      <c r="T10" s="57"/>
      <c r="U10" s="57"/>
      <c r="V10" s="57"/>
      <c r="W10" s="57"/>
      <c r="X10" s="57"/>
      <c r="Y10" s="57"/>
      <c r="Z10" s="57"/>
      <c r="AA10" s="57"/>
      <c r="AB10" s="57"/>
      <c r="AC10" s="57"/>
    </row>
    <row r="11" spans="1:29" ht="18" customHeight="1">
      <c r="A11" s="56">
        <v>7</v>
      </c>
      <c r="B11" s="57"/>
      <c r="C11" s="57"/>
      <c r="D11" s="57"/>
      <c r="E11" s="57"/>
      <c r="F11" s="57"/>
      <c r="G11" s="57"/>
      <c r="H11" s="57"/>
      <c r="I11" s="57"/>
      <c r="J11" s="57"/>
      <c r="K11" s="57"/>
      <c r="L11" s="57"/>
      <c r="M11" s="57"/>
      <c r="N11" s="57"/>
      <c r="O11" s="57"/>
      <c r="P11" s="57"/>
      <c r="Q11" s="57"/>
      <c r="R11" s="57"/>
      <c r="S11" s="57"/>
      <c r="T11" s="57"/>
      <c r="U11" s="57"/>
      <c r="V11" s="57"/>
      <c r="W11" s="57"/>
      <c r="X11" s="57"/>
      <c r="Y11" s="57"/>
      <c r="Z11" s="57"/>
      <c r="AA11" s="57"/>
      <c r="AB11" s="57"/>
      <c r="AC11" s="57"/>
    </row>
    <row r="12" spans="1:29" ht="18" customHeight="1">
      <c r="A12" s="56">
        <v>8</v>
      </c>
      <c r="B12" s="57"/>
      <c r="C12" s="57"/>
      <c r="D12" s="57"/>
      <c r="E12" s="57"/>
      <c r="F12" s="57"/>
      <c r="G12" s="57"/>
      <c r="H12" s="57"/>
      <c r="I12" s="57"/>
      <c r="J12" s="57"/>
      <c r="K12" s="57"/>
      <c r="L12" s="57"/>
      <c r="M12" s="57"/>
      <c r="N12" s="57"/>
      <c r="O12" s="57"/>
      <c r="P12" s="57"/>
      <c r="Q12" s="57"/>
      <c r="R12" s="57"/>
      <c r="S12" s="57"/>
      <c r="T12" s="57"/>
      <c r="U12" s="57"/>
      <c r="V12" s="57"/>
      <c r="W12" s="57"/>
      <c r="X12" s="57"/>
      <c r="Y12" s="57"/>
      <c r="Z12" s="57"/>
      <c r="AA12" s="57"/>
      <c r="AB12" s="57"/>
      <c r="AC12" s="57"/>
    </row>
    <row r="13" spans="1:29" ht="18" customHeight="1">
      <c r="A13" s="56">
        <v>9</v>
      </c>
      <c r="B13" s="57"/>
      <c r="C13" s="57"/>
      <c r="D13" s="57"/>
      <c r="E13" s="57"/>
      <c r="F13" s="57"/>
      <c r="G13" s="57"/>
      <c r="H13" s="57"/>
      <c r="I13" s="57"/>
      <c r="J13" s="57"/>
      <c r="K13" s="57"/>
      <c r="L13" s="57"/>
      <c r="M13" s="57"/>
      <c r="N13" s="57"/>
      <c r="O13" s="57"/>
      <c r="P13" s="57"/>
      <c r="Q13" s="57"/>
      <c r="R13" s="57"/>
      <c r="S13" s="57"/>
      <c r="T13" s="57"/>
      <c r="U13" s="57"/>
      <c r="V13" s="57"/>
      <c r="W13" s="57"/>
      <c r="X13" s="57"/>
      <c r="Y13" s="57"/>
      <c r="Z13" s="57"/>
      <c r="AA13" s="57"/>
      <c r="AB13" s="57"/>
      <c r="AC13" s="57"/>
    </row>
    <row r="14" spans="1:29" ht="18" customHeight="1">
      <c r="A14" s="56">
        <v>10</v>
      </c>
      <c r="B14" s="57"/>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row>
    <row r="15" spans="1:29" ht="18" customHeight="1">
      <c r="A15" s="56">
        <v>11</v>
      </c>
      <c r="B15" s="58"/>
      <c r="C15" s="57"/>
      <c r="D15" s="57"/>
      <c r="E15" s="57"/>
      <c r="F15" s="57"/>
      <c r="G15" s="57"/>
      <c r="H15" s="57"/>
      <c r="I15" s="57"/>
      <c r="J15" s="57"/>
      <c r="K15" s="57"/>
      <c r="L15" s="57"/>
      <c r="M15" s="57"/>
      <c r="N15" s="57"/>
      <c r="O15" s="57"/>
      <c r="P15" s="57"/>
      <c r="Q15" s="57"/>
      <c r="R15" s="57"/>
      <c r="S15" s="57"/>
      <c r="T15" s="57"/>
      <c r="U15" s="57"/>
      <c r="V15" s="57"/>
      <c r="W15" s="57"/>
      <c r="X15" s="57"/>
      <c r="Y15" s="57"/>
      <c r="Z15" s="57"/>
      <c r="AA15" s="57"/>
      <c r="AB15" s="57"/>
      <c r="AC15" s="57"/>
    </row>
    <row r="16" spans="1:29" ht="18" customHeight="1">
      <c r="A16" s="56">
        <v>12</v>
      </c>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row>
    <row r="17" spans="1:29" ht="18" customHeight="1">
      <c r="A17" s="56">
        <v>13</v>
      </c>
      <c r="B17" s="57"/>
      <c r="C17" s="57"/>
      <c r="D17" s="57"/>
      <c r="E17" s="57"/>
      <c r="F17" s="57"/>
      <c r="G17" s="57"/>
      <c r="H17" s="57"/>
      <c r="I17" s="57"/>
      <c r="J17" s="57"/>
      <c r="K17" s="57"/>
      <c r="L17" s="57"/>
      <c r="M17" s="57"/>
      <c r="N17" s="57"/>
      <c r="O17" s="57"/>
      <c r="P17" s="57"/>
      <c r="Q17" s="57"/>
      <c r="R17" s="57"/>
      <c r="S17" s="57"/>
      <c r="T17" s="57"/>
      <c r="U17" s="57"/>
      <c r="V17" s="57"/>
      <c r="W17" s="57"/>
      <c r="X17" s="57"/>
      <c r="Y17" s="57"/>
      <c r="Z17" s="57"/>
      <c r="AA17" s="57"/>
      <c r="AB17" s="57"/>
      <c r="AC17" s="57"/>
    </row>
    <row r="18" spans="1:29" ht="18" customHeight="1">
      <c r="A18" s="56">
        <v>14</v>
      </c>
      <c r="B18" s="57"/>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row>
    <row r="19" spans="1:29" ht="18" customHeight="1">
      <c r="A19" s="56">
        <v>15</v>
      </c>
      <c r="B19" s="57"/>
      <c r="C19" s="57"/>
      <c r="D19" s="57"/>
      <c r="E19" s="57"/>
      <c r="F19" s="57"/>
      <c r="G19" s="57"/>
      <c r="H19" s="57"/>
      <c r="I19" s="57"/>
      <c r="J19" s="57"/>
      <c r="K19" s="57"/>
      <c r="L19" s="57"/>
      <c r="M19" s="57"/>
      <c r="N19" s="57"/>
      <c r="O19" s="57"/>
      <c r="P19" s="57"/>
      <c r="Q19" s="57"/>
      <c r="R19" s="57"/>
      <c r="S19" s="57"/>
      <c r="T19" s="57"/>
      <c r="U19" s="57"/>
      <c r="V19" s="57"/>
      <c r="W19" s="57"/>
      <c r="X19" s="57"/>
      <c r="Y19" s="57"/>
      <c r="Z19" s="57"/>
      <c r="AA19" s="57"/>
      <c r="AB19" s="57"/>
      <c r="AC19" s="57"/>
    </row>
    <row r="20" spans="1:29" ht="18" customHeight="1">
      <c r="A20" s="56">
        <v>16</v>
      </c>
      <c r="B20" s="57"/>
      <c r="C20" s="57"/>
      <c r="D20" s="57"/>
      <c r="E20" s="57"/>
      <c r="F20" s="57"/>
      <c r="G20" s="57"/>
      <c r="H20" s="57"/>
      <c r="I20" s="57"/>
      <c r="J20" s="57"/>
      <c r="K20" s="57"/>
      <c r="L20" s="57"/>
      <c r="M20" s="57"/>
      <c r="N20" s="57"/>
      <c r="O20" s="57"/>
      <c r="P20" s="57"/>
      <c r="Q20" s="57"/>
      <c r="R20" s="57"/>
      <c r="S20" s="57"/>
      <c r="T20" s="57"/>
      <c r="U20" s="57"/>
      <c r="V20" s="57"/>
      <c r="W20" s="57"/>
      <c r="X20" s="57"/>
      <c r="Y20" s="57"/>
      <c r="Z20" s="57"/>
      <c r="AA20" s="57"/>
      <c r="AB20" s="57"/>
      <c r="AC20" s="57"/>
    </row>
    <row r="21" spans="1:29" ht="18" customHeight="1">
      <c r="A21" s="56">
        <v>17</v>
      </c>
      <c r="B21" s="57"/>
      <c r="C21" s="57"/>
      <c r="D21" s="57"/>
      <c r="E21" s="57"/>
      <c r="F21" s="57"/>
      <c r="G21" s="57"/>
      <c r="H21" s="57"/>
      <c r="I21" s="57"/>
      <c r="J21" s="57"/>
      <c r="K21" s="57"/>
      <c r="L21" s="57"/>
      <c r="M21" s="57"/>
      <c r="N21" s="57"/>
      <c r="O21" s="57"/>
      <c r="P21" s="57"/>
      <c r="Q21" s="57"/>
      <c r="R21" s="57"/>
      <c r="S21" s="57"/>
      <c r="T21" s="57"/>
      <c r="U21" s="57"/>
      <c r="V21" s="57"/>
      <c r="W21" s="57"/>
      <c r="X21" s="57"/>
      <c r="Y21" s="57"/>
      <c r="Z21" s="57"/>
      <c r="AA21" s="57"/>
      <c r="AB21" s="57"/>
      <c r="AC21" s="57"/>
    </row>
    <row r="22" spans="1:29" ht="18" customHeight="1">
      <c r="A22" s="56">
        <v>18</v>
      </c>
      <c r="B22" s="57"/>
      <c r="C22" s="57"/>
      <c r="D22" s="57"/>
      <c r="E22" s="57"/>
      <c r="F22" s="57"/>
      <c r="G22" s="57"/>
      <c r="H22" s="57"/>
      <c r="I22" s="57"/>
      <c r="J22" s="57"/>
      <c r="K22" s="57"/>
      <c r="L22" s="57"/>
      <c r="M22" s="57"/>
      <c r="N22" s="57"/>
      <c r="O22" s="57"/>
      <c r="P22" s="57"/>
      <c r="Q22" s="57"/>
      <c r="R22" s="57"/>
      <c r="S22" s="57"/>
      <c r="T22" s="57"/>
      <c r="U22" s="57"/>
      <c r="V22" s="57"/>
      <c r="W22" s="57"/>
      <c r="X22" s="57"/>
      <c r="Y22" s="57"/>
      <c r="Z22" s="57"/>
      <c r="AA22" s="57"/>
      <c r="AB22" s="57"/>
      <c r="AC22" s="57"/>
    </row>
    <row r="23" spans="1:29" ht="18" customHeight="1">
      <c r="A23" s="56">
        <v>19</v>
      </c>
      <c r="B23" s="57"/>
      <c r="C23" s="57"/>
      <c r="D23" s="57"/>
      <c r="E23" s="57"/>
      <c r="F23" s="57"/>
      <c r="G23" s="57"/>
      <c r="H23" s="57"/>
      <c r="I23" s="57"/>
      <c r="J23" s="57"/>
      <c r="K23" s="57"/>
      <c r="L23" s="57"/>
      <c r="M23" s="57"/>
      <c r="N23" s="57"/>
      <c r="O23" s="57"/>
      <c r="P23" s="57"/>
      <c r="Q23" s="57"/>
      <c r="R23" s="57"/>
      <c r="S23" s="57"/>
      <c r="T23" s="57"/>
      <c r="U23" s="57"/>
      <c r="V23" s="57"/>
      <c r="W23" s="57"/>
      <c r="X23" s="57"/>
      <c r="Y23" s="57"/>
      <c r="Z23" s="57"/>
      <c r="AA23" s="57"/>
      <c r="AB23" s="57"/>
      <c r="AC23" s="57"/>
    </row>
    <row r="24" spans="1:29" ht="18" customHeight="1">
      <c r="A24" s="56">
        <v>20</v>
      </c>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row>
    <row r="25" spans="1:29" ht="18" customHeight="1">
      <c r="A25" s="56">
        <v>21</v>
      </c>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row>
    <row r="26" spans="1:29" ht="18" customHeight="1">
      <c r="A26" s="56">
        <v>22</v>
      </c>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row>
  </sheetData>
  <sheetProtection selectLockedCells="1" selectUnlockedCells="1"/>
  <mergeCells count="2">
    <mergeCell ref="R1:S2"/>
    <mergeCell ref="J2:Q2"/>
  </mergeCells>
  <printOptions horizontalCentered="1" verticalCentered="1"/>
  <pageMargins left="0.19652777777777777" right="0.19652777777777777" top="0.19652777777777777" bottom="0.19652777777777777" header="0.5118055555555555" footer="0.5118055555555555"/>
  <pageSetup horizontalDpi="300" verticalDpi="300" orientation="landscape" paperSize="9"/>
  <colBreaks count="1" manualBreakCount="1">
    <brk id="19" max="65535" man="1"/>
  </colBreaks>
</worksheet>
</file>

<file path=xl/worksheets/sheet6.xml><?xml version="1.0" encoding="utf-8"?>
<worksheet xmlns="http://schemas.openxmlformats.org/spreadsheetml/2006/main" xmlns:r="http://schemas.openxmlformats.org/officeDocument/2006/relationships">
  <dimension ref="A1:AH207"/>
  <sheetViews>
    <sheetView tabSelected="1" zoomScalePageLayoutView="0" workbookViewId="0" topLeftCell="A1">
      <pane ySplit="1" topLeftCell="A184" activePane="bottomLeft" state="frozen"/>
      <selection pane="topLeft" activeCell="X1" sqref="X1"/>
      <selection pane="bottomLeft" activeCell="E208" sqref="A208:IV320"/>
    </sheetView>
  </sheetViews>
  <sheetFormatPr defaultColWidth="7.7109375" defaultRowHeight="12.75"/>
  <cols>
    <col min="1" max="1" width="11.00390625" style="70" customWidth="1"/>
    <col min="2" max="2" width="7.00390625" style="70" customWidth="1"/>
    <col min="3" max="3" width="5.00390625" style="70" customWidth="1"/>
    <col min="4" max="4" width="7.00390625" style="70" customWidth="1"/>
    <col min="5" max="5" width="15.140625" style="70" customWidth="1"/>
    <col min="6" max="6" width="19.28125" style="70" customWidth="1"/>
    <col min="7" max="7" width="20.28125" style="70" customWidth="1"/>
    <col min="8" max="9" width="13.140625" style="70" customWidth="1"/>
    <col min="10" max="11" width="9.00390625" style="70" customWidth="1"/>
    <col min="12" max="12" width="19.28125" style="71" customWidth="1"/>
    <col min="13" max="13" width="14.140625" style="70" customWidth="1"/>
    <col min="14" max="14" width="15.140625" style="70" customWidth="1"/>
    <col min="15" max="15" width="11.00390625" style="70" customWidth="1"/>
    <col min="16" max="17" width="13.140625" style="70" customWidth="1"/>
    <col min="18" max="18" width="9.00390625" style="70" customWidth="1"/>
    <col min="19" max="19" width="17.28125" style="70" customWidth="1"/>
    <col min="20" max="20" width="14.140625" style="70" customWidth="1"/>
    <col min="21" max="21" width="11.00390625" style="70" customWidth="1"/>
    <col min="22" max="22" width="8.00390625" style="70" customWidth="1"/>
    <col min="23" max="24" width="13.140625" style="70" customWidth="1"/>
    <col min="25" max="26" width="12.00390625" style="70" customWidth="1"/>
    <col min="27" max="27" width="11.00390625" style="70" customWidth="1"/>
    <col min="28" max="28" width="12.00390625" style="70" customWidth="1"/>
    <col min="29" max="29" width="13.140625" style="70" customWidth="1"/>
    <col min="30" max="30" width="11.00390625" style="70" customWidth="1"/>
    <col min="31" max="31" width="13.140625" style="70" customWidth="1"/>
    <col min="32" max="32" width="12.00390625" style="70" customWidth="1"/>
    <col min="33" max="34" width="8.00390625" style="70" customWidth="1"/>
    <col min="35" max="16384" width="7.7109375" style="70" customWidth="1"/>
  </cols>
  <sheetData>
    <row r="1" spans="1:34" ht="132">
      <c r="A1" s="72" t="s">
        <v>279</v>
      </c>
      <c r="B1" s="73" t="s">
        <v>280</v>
      </c>
      <c r="C1" s="73" t="s">
        <v>281</v>
      </c>
      <c r="D1" s="73" t="s">
        <v>282</v>
      </c>
      <c r="E1" s="72" t="s">
        <v>39</v>
      </c>
      <c r="F1" s="72" t="s">
        <v>283</v>
      </c>
      <c r="G1" s="72" t="s">
        <v>284</v>
      </c>
      <c r="H1" s="72" t="s">
        <v>285</v>
      </c>
      <c r="I1" s="72" t="s">
        <v>286</v>
      </c>
      <c r="J1" s="72" t="s">
        <v>287</v>
      </c>
      <c r="K1" s="72" t="s">
        <v>288</v>
      </c>
      <c r="L1" s="72" t="s">
        <v>289</v>
      </c>
      <c r="M1" s="72" t="s">
        <v>290</v>
      </c>
      <c r="N1" s="72" t="s">
        <v>291</v>
      </c>
      <c r="O1" s="72" t="s">
        <v>69</v>
      </c>
      <c r="P1" s="72" t="s">
        <v>292</v>
      </c>
      <c r="Q1" s="72" t="s">
        <v>293</v>
      </c>
      <c r="R1" s="72" t="s">
        <v>78</v>
      </c>
      <c r="S1" s="72" t="s">
        <v>294</v>
      </c>
      <c r="T1" s="72" t="s">
        <v>295</v>
      </c>
      <c r="U1" s="72" t="s">
        <v>87</v>
      </c>
      <c r="V1" s="72" t="s">
        <v>296</v>
      </c>
      <c r="W1" s="72" t="s">
        <v>297</v>
      </c>
      <c r="X1" s="72" t="s">
        <v>96</v>
      </c>
      <c r="Y1" s="72" t="s">
        <v>99</v>
      </c>
      <c r="Z1" s="72" t="s">
        <v>298</v>
      </c>
      <c r="AA1" s="72" t="s">
        <v>242</v>
      </c>
      <c r="AB1" s="72" t="s">
        <v>299</v>
      </c>
      <c r="AC1" s="72" t="s">
        <v>161</v>
      </c>
      <c r="AD1" s="72" t="s">
        <v>114</v>
      </c>
      <c r="AE1" s="72" t="s">
        <v>117</v>
      </c>
      <c r="AF1" s="72" t="s">
        <v>216</v>
      </c>
      <c r="AG1" s="72" t="s">
        <v>300</v>
      </c>
      <c r="AH1" s="72" t="s">
        <v>126</v>
      </c>
    </row>
    <row r="2" spans="1:33" s="74" customFormat="1" ht="12">
      <c r="A2" s="74" t="s">
        <v>301</v>
      </c>
      <c r="B2" s="74">
        <v>4</v>
      </c>
      <c r="C2" s="74">
        <v>404</v>
      </c>
      <c r="D2" s="74">
        <v>40401</v>
      </c>
      <c r="E2" s="74" t="s">
        <v>302</v>
      </c>
      <c r="F2" s="74" t="s">
        <v>303</v>
      </c>
      <c r="G2" s="74" t="s">
        <v>303</v>
      </c>
      <c r="H2" s="74">
        <v>293990</v>
      </c>
      <c r="I2" s="74">
        <v>946725</v>
      </c>
      <c r="J2" s="74">
        <v>3</v>
      </c>
      <c r="K2" s="74">
        <v>1600</v>
      </c>
      <c r="L2" s="74">
        <v>5</v>
      </c>
      <c r="M2" s="74">
        <v>1</v>
      </c>
      <c r="R2" s="75">
        <v>0.01</v>
      </c>
      <c r="S2" s="74">
        <v>1</v>
      </c>
      <c r="T2" s="74">
        <v>2005</v>
      </c>
      <c r="U2" s="76">
        <v>175</v>
      </c>
      <c r="W2" s="76"/>
      <c r="X2" s="74">
        <v>7</v>
      </c>
      <c r="Y2" s="74">
        <v>3</v>
      </c>
      <c r="Z2" s="74">
        <v>1</v>
      </c>
      <c r="AB2" s="74" t="s">
        <v>304</v>
      </c>
      <c r="AC2" s="76">
        <v>43000</v>
      </c>
      <c r="AD2" s="76">
        <v>24000</v>
      </c>
      <c r="AE2" s="76">
        <v>6000</v>
      </c>
      <c r="AF2" s="76">
        <v>30000</v>
      </c>
      <c r="AG2" s="70" t="s">
        <v>305</v>
      </c>
    </row>
    <row r="3" spans="1:33" s="74" customFormat="1" ht="12">
      <c r="A3" s="74" t="s">
        <v>306</v>
      </c>
      <c r="B3" s="74">
        <v>4</v>
      </c>
      <c r="C3" s="74">
        <v>404</v>
      </c>
      <c r="D3" s="74">
        <v>40401</v>
      </c>
      <c r="E3" s="74" t="s">
        <v>307</v>
      </c>
      <c r="F3" s="74" t="s">
        <v>308</v>
      </c>
      <c r="G3" s="74" t="s">
        <v>308</v>
      </c>
      <c r="H3" s="74">
        <v>296819</v>
      </c>
      <c r="I3" s="74">
        <v>958278</v>
      </c>
      <c r="J3" s="74">
        <v>3</v>
      </c>
      <c r="K3" s="74">
        <v>1668</v>
      </c>
      <c r="L3" s="74">
        <v>5</v>
      </c>
      <c r="M3" s="74">
        <v>1</v>
      </c>
      <c r="R3" s="75">
        <v>0.5</v>
      </c>
      <c r="S3" s="74">
        <v>1</v>
      </c>
      <c r="T3" s="74">
        <v>2005</v>
      </c>
      <c r="U3" s="76">
        <v>340</v>
      </c>
      <c r="W3" s="76"/>
      <c r="X3" s="74">
        <v>7</v>
      </c>
      <c r="Y3" s="74">
        <v>4</v>
      </c>
      <c r="Z3" s="74">
        <v>1</v>
      </c>
      <c r="AB3" s="74" t="s">
        <v>304</v>
      </c>
      <c r="AC3" s="76">
        <v>43385</v>
      </c>
      <c r="AD3" s="76">
        <v>21000</v>
      </c>
      <c r="AE3" s="76">
        <v>3500</v>
      </c>
      <c r="AF3" s="76">
        <v>24500</v>
      </c>
      <c r="AG3" s="70" t="s">
        <v>305</v>
      </c>
    </row>
    <row r="4" spans="1:33" s="74" customFormat="1" ht="12">
      <c r="A4" s="74" t="s">
        <v>309</v>
      </c>
      <c r="B4" s="74">
        <v>4</v>
      </c>
      <c r="C4" s="74">
        <v>404</v>
      </c>
      <c r="D4" s="74">
        <v>40401</v>
      </c>
      <c r="E4" s="74" t="s">
        <v>310</v>
      </c>
      <c r="F4" s="74" t="s">
        <v>311</v>
      </c>
      <c r="G4" s="74" t="s">
        <v>311</v>
      </c>
      <c r="H4" s="74">
        <v>288402</v>
      </c>
      <c r="I4" s="74">
        <v>953800</v>
      </c>
      <c r="J4" s="74">
        <v>3</v>
      </c>
      <c r="K4" s="74">
        <v>1860</v>
      </c>
      <c r="L4" s="74">
        <v>1</v>
      </c>
      <c r="M4" s="74">
        <v>1</v>
      </c>
      <c r="R4" s="75">
        <v>0.09</v>
      </c>
      <c r="S4" s="74">
        <v>1</v>
      </c>
      <c r="T4" s="74">
        <v>2005</v>
      </c>
      <c r="U4" s="76">
        <v>158</v>
      </c>
      <c r="W4" s="76"/>
      <c r="X4" s="74">
        <v>7</v>
      </c>
      <c r="Y4" s="74">
        <v>3</v>
      </c>
      <c r="Z4" s="74">
        <v>1</v>
      </c>
      <c r="AB4" s="74" t="s">
        <v>304</v>
      </c>
      <c r="AC4" s="76">
        <v>47000</v>
      </c>
      <c r="AD4" s="76">
        <v>42800</v>
      </c>
      <c r="AE4" s="76">
        <v>6890</v>
      </c>
      <c r="AF4" s="76">
        <v>49690</v>
      </c>
      <c r="AG4" s="70" t="s">
        <v>305</v>
      </c>
    </row>
    <row r="5" spans="1:33" s="74" customFormat="1" ht="12">
      <c r="A5" s="74" t="s">
        <v>312</v>
      </c>
      <c r="B5" s="74">
        <v>4</v>
      </c>
      <c r="C5" s="74">
        <v>404</v>
      </c>
      <c r="D5" s="74">
        <v>40401</v>
      </c>
      <c r="E5" s="74" t="s">
        <v>310</v>
      </c>
      <c r="F5" s="74" t="s">
        <v>313</v>
      </c>
      <c r="G5" s="74" t="s">
        <v>313</v>
      </c>
      <c r="H5" s="74">
        <v>289154</v>
      </c>
      <c r="I5" s="74">
        <v>950222</v>
      </c>
      <c r="J5" s="74">
        <v>3</v>
      </c>
      <c r="K5" s="74">
        <v>1808</v>
      </c>
      <c r="L5" s="74">
        <v>5</v>
      </c>
      <c r="M5" s="74">
        <v>1</v>
      </c>
      <c r="R5" s="75">
        <v>0.2</v>
      </c>
      <c r="S5" s="74">
        <v>1</v>
      </c>
      <c r="T5" s="74">
        <v>2005</v>
      </c>
      <c r="U5" s="76">
        <v>180</v>
      </c>
      <c r="W5" s="76"/>
      <c r="X5" s="74">
        <v>7</v>
      </c>
      <c r="Y5" s="74">
        <v>4</v>
      </c>
      <c r="Z5" s="74">
        <v>1</v>
      </c>
      <c r="AB5" s="74" t="s">
        <v>304</v>
      </c>
      <c r="AC5" s="76">
        <v>42385</v>
      </c>
      <c r="AD5" s="76">
        <v>31000</v>
      </c>
      <c r="AE5" s="76">
        <v>4390</v>
      </c>
      <c r="AF5" s="76">
        <v>35390</v>
      </c>
      <c r="AG5" s="70" t="s">
        <v>305</v>
      </c>
    </row>
    <row r="6" spans="1:33" s="74" customFormat="1" ht="12">
      <c r="A6" s="74" t="s">
        <v>314</v>
      </c>
      <c r="B6" s="74">
        <v>4</v>
      </c>
      <c r="C6" s="74">
        <v>404</v>
      </c>
      <c r="D6" s="74">
        <v>40401</v>
      </c>
      <c r="E6" s="74" t="s">
        <v>310</v>
      </c>
      <c r="F6" s="74" t="s">
        <v>315</v>
      </c>
      <c r="G6" s="74" t="s">
        <v>315</v>
      </c>
      <c r="H6" s="74">
        <v>288322</v>
      </c>
      <c r="I6" s="74">
        <v>953394</v>
      </c>
      <c r="J6" s="74">
        <v>3</v>
      </c>
      <c r="K6" s="74">
        <v>1843</v>
      </c>
      <c r="L6" s="74">
        <v>5</v>
      </c>
      <c r="M6" s="74">
        <v>1</v>
      </c>
      <c r="R6" s="75">
        <v>0.2</v>
      </c>
      <c r="S6" s="74">
        <v>1</v>
      </c>
      <c r="T6" s="74">
        <v>2005</v>
      </c>
      <c r="U6" s="76">
        <v>155</v>
      </c>
      <c r="W6" s="76"/>
      <c r="X6" s="74">
        <v>7</v>
      </c>
      <c r="Y6" s="74">
        <v>3</v>
      </c>
      <c r="Z6" s="74">
        <v>1</v>
      </c>
      <c r="AB6" s="74" t="s">
        <v>304</v>
      </c>
      <c r="AC6" s="76">
        <v>50150</v>
      </c>
      <c r="AD6" s="76">
        <v>55950</v>
      </c>
      <c r="AE6" s="76">
        <v>17000</v>
      </c>
      <c r="AF6" s="76">
        <v>72950</v>
      </c>
      <c r="AG6" s="70" t="s">
        <v>305</v>
      </c>
    </row>
    <row r="7" spans="1:33" s="74" customFormat="1" ht="12">
      <c r="A7" s="74" t="s">
        <v>316</v>
      </c>
      <c r="B7" s="74">
        <v>4</v>
      </c>
      <c r="C7" s="74">
        <v>404</v>
      </c>
      <c r="D7" s="74">
        <v>40401</v>
      </c>
      <c r="E7" s="74" t="s">
        <v>310</v>
      </c>
      <c r="F7" s="74" t="s">
        <v>317</v>
      </c>
      <c r="G7" s="74" t="s">
        <v>317</v>
      </c>
      <c r="H7" s="74">
        <v>290305</v>
      </c>
      <c r="I7" s="74">
        <v>951742</v>
      </c>
      <c r="J7" s="74">
        <v>3</v>
      </c>
      <c r="K7" s="74">
        <v>1786</v>
      </c>
      <c r="L7" s="74">
        <v>5</v>
      </c>
      <c r="M7" s="74">
        <v>1</v>
      </c>
      <c r="R7" s="75">
        <v>0.2</v>
      </c>
      <c r="S7" s="74">
        <v>1</v>
      </c>
      <c r="T7" s="74">
        <v>2005</v>
      </c>
      <c r="U7" s="76">
        <v>378</v>
      </c>
      <c r="W7" s="76"/>
      <c r="X7" s="74">
        <v>7</v>
      </c>
      <c r="Y7" s="74">
        <v>4</v>
      </c>
      <c r="Z7" s="74">
        <v>1</v>
      </c>
      <c r="AB7" s="74" t="s">
        <v>304</v>
      </c>
      <c r="AC7" s="76">
        <v>44340</v>
      </c>
      <c r="AD7" s="76">
        <v>31000</v>
      </c>
      <c r="AE7" s="76">
        <v>4000</v>
      </c>
      <c r="AF7" s="76">
        <v>35000</v>
      </c>
      <c r="AG7" s="70" t="s">
        <v>305</v>
      </c>
    </row>
    <row r="8" spans="1:33" s="74" customFormat="1" ht="12">
      <c r="A8" s="74" t="s">
        <v>318</v>
      </c>
      <c r="B8" s="74">
        <v>4</v>
      </c>
      <c r="C8" s="74">
        <v>404</v>
      </c>
      <c r="D8" s="74">
        <v>40401</v>
      </c>
      <c r="E8" s="74" t="s">
        <v>310</v>
      </c>
      <c r="F8" s="74" t="s">
        <v>319</v>
      </c>
      <c r="G8" s="74" t="s">
        <v>319</v>
      </c>
      <c r="H8" s="74">
        <v>288128</v>
      </c>
      <c r="I8" s="74">
        <v>948556</v>
      </c>
      <c r="J8" s="74">
        <v>3</v>
      </c>
      <c r="K8" s="74">
        <v>1957</v>
      </c>
      <c r="L8" s="74">
        <v>5</v>
      </c>
      <c r="M8" s="74">
        <v>1</v>
      </c>
      <c r="R8" s="75">
        <v>0.1</v>
      </c>
      <c r="S8" s="74">
        <v>1</v>
      </c>
      <c r="T8" s="74">
        <v>2005</v>
      </c>
      <c r="U8" s="76">
        <v>308</v>
      </c>
      <c r="W8" s="76"/>
      <c r="X8" s="74">
        <v>7</v>
      </c>
      <c r="Y8" s="74">
        <v>3</v>
      </c>
      <c r="Z8" s="74">
        <v>1</v>
      </c>
      <c r="AB8" s="74" t="s">
        <v>304</v>
      </c>
      <c r="AC8" s="76">
        <v>45250</v>
      </c>
      <c r="AD8" s="76">
        <v>32500</v>
      </c>
      <c r="AE8" s="76">
        <v>6200</v>
      </c>
      <c r="AF8" s="76">
        <v>38700</v>
      </c>
      <c r="AG8" s="70" t="s">
        <v>305</v>
      </c>
    </row>
    <row r="9" spans="1:33" s="74" customFormat="1" ht="12">
      <c r="A9" s="74" t="s">
        <v>320</v>
      </c>
      <c r="B9" s="74">
        <v>4</v>
      </c>
      <c r="C9" s="74">
        <v>404</v>
      </c>
      <c r="D9" s="74">
        <v>40401</v>
      </c>
      <c r="E9" s="74" t="s">
        <v>321</v>
      </c>
      <c r="F9" s="74" t="s">
        <v>322</v>
      </c>
      <c r="G9" s="74" t="s">
        <v>322</v>
      </c>
      <c r="H9" s="74">
        <v>292618</v>
      </c>
      <c r="I9" s="74">
        <v>956372</v>
      </c>
      <c r="J9" s="74">
        <v>3</v>
      </c>
      <c r="K9" s="74">
        <v>1690</v>
      </c>
      <c r="L9" s="74">
        <v>5</v>
      </c>
      <c r="M9" s="74">
        <v>1</v>
      </c>
      <c r="R9" s="75">
        <v>0.5</v>
      </c>
      <c r="S9" s="74">
        <v>1</v>
      </c>
      <c r="T9" s="74">
        <v>2005</v>
      </c>
      <c r="U9" s="76">
        <v>180</v>
      </c>
      <c r="W9" s="76"/>
      <c r="X9" s="74">
        <v>7</v>
      </c>
      <c r="Y9" s="74">
        <v>4</v>
      </c>
      <c r="Z9" s="74">
        <v>1</v>
      </c>
      <c r="AB9" s="74" t="s">
        <v>304</v>
      </c>
      <c r="AC9" s="76">
        <v>44450</v>
      </c>
      <c r="AD9" s="76">
        <v>34000</v>
      </c>
      <c r="AE9" s="76">
        <v>6500</v>
      </c>
      <c r="AF9" s="76">
        <v>40500</v>
      </c>
      <c r="AG9" s="70" t="s">
        <v>305</v>
      </c>
    </row>
    <row r="10" spans="1:33" s="74" customFormat="1" ht="12">
      <c r="A10" s="74" t="s">
        <v>323</v>
      </c>
      <c r="B10" s="74">
        <v>4</v>
      </c>
      <c r="C10" s="74">
        <v>404</v>
      </c>
      <c r="D10" s="74">
        <v>40401</v>
      </c>
      <c r="E10" s="74" t="s">
        <v>310</v>
      </c>
      <c r="F10" s="74" t="s">
        <v>324</v>
      </c>
      <c r="G10" s="74" t="s">
        <v>324</v>
      </c>
      <c r="H10" s="74">
        <v>285695</v>
      </c>
      <c r="I10" s="74">
        <v>952633</v>
      </c>
      <c r="J10" s="74">
        <v>3</v>
      </c>
      <c r="K10" s="74">
        <v>1968</v>
      </c>
      <c r="L10" s="74">
        <v>5</v>
      </c>
      <c r="M10" s="74">
        <v>1</v>
      </c>
      <c r="R10" s="75">
        <v>0.1</v>
      </c>
      <c r="S10" s="74">
        <v>1</v>
      </c>
      <c r="T10" s="74">
        <v>2005</v>
      </c>
      <c r="U10" s="76">
        <v>191</v>
      </c>
      <c r="W10" s="76"/>
      <c r="X10" s="74">
        <v>7</v>
      </c>
      <c r="Y10" s="74">
        <v>4</v>
      </c>
      <c r="Z10" s="74">
        <v>1</v>
      </c>
      <c r="AB10" s="74" t="s">
        <v>304</v>
      </c>
      <c r="AC10" s="76">
        <v>47000</v>
      </c>
      <c r="AD10" s="76">
        <v>39500</v>
      </c>
      <c r="AE10" s="76">
        <v>6500</v>
      </c>
      <c r="AF10" s="76">
        <v>46000</v>
      </c>
      <c r="AG10" s="70" t="s">
        <v>305</v>
      </c>
    </row>
    <row r="11" spans="1:33" s="74" customFormat="1" ht="12">
      <c r="A11" s="74" t="s">
        <v>325</v>
      </c>
      <c r="B11" s="74">
        <v>4</v>
      </c>
      <c r="C11" s="74">
        <v>404</v>
      </c>
      <c r="D11" s="74">
        <v>40401</v>
      </c>
      <c r="E11" s="74" t="s">
        <v>302</v>
      </c>
      <c r="F11" s="74" t="s">
        <v>326</v>
      </c>
      <c r="G11" s="74" t="s">
        <v>326</v>
      </c>
      <c r="H11" s="74">
        <v>294636</v>
      </c>
      <c r="I11" s="74">
        <v>944728</v>
      </c>
      <c r="J11" s="74">
        <v>3</v>
      </c>
      <c r="K11" s="74">
        <v>1646</v>
      </c>
      <c r="L11" s="74">
        <v>1</v>
      </c>
      <c r="M11" s="74">
        <v>1</v>
      </c>
      <c r="R11" s="75">
        <v>0.09</v>
      </c>
      <c r="S11" s="74">
        <v>1</v>
      </c>
      <c r="T11" s="74">
        <v>2005</v>
      </c>
      <c r="U11" s="76">
        <v>300</v>
      </c>
      <c r="W11" s="76"/>
      <c r="X11" s="74">
        <v>7</v>
      </c>
      <c r="Y11" s="74">
        <v>3</v>
      </c>
      <c r="Z11" s="74">
        <v>1</v>
      </c>
      <c r="AB11" s="74" t="s">
        <v>304</v>
      </c>
      <c r="AC11" s="76">
        <v>46100</v>
      </c>
      <c r="AD11" s="76">
        <v>49000</v>
      </c>
      <c r="AE11" s="76">
        <v>7000</v>
      </c>
      <c r="AF11" s="76">
        <v>56000</v>
      </c>
      <c r="AG11" s="70" t="s">
        <v>305</v>
      </c>
    </row>
    <row r="12" spans="1:33" s="74" customFormat="1" ht="12">
      <c r="A12" s="74" t="s">
        <v>327</v>
      </c>
      <c r="B12" s="74">
        <v>4</v>
      </c>
      <c r="C12" s="74">
        <v>404</v>
      </c>
      <c r="D12" s="74">
        <v>40401</v>
      </c>
      <c r="E12" s="74" t="s">
        <v>307</v>
      </c>
      <c r="F12" s="74" t="s">
        <v>328</v>
      </c>
      <c r="G12" s="74" t="s">
        <v>328</v>
      </c>
      <c r="H12" s="74">
        <v>290206</v>
      </c>
      <c r="I12" s="74">
        <v>945250</v>
      </c>
      <c r="J12" s="74">
        <v>3</v>
      </c>
      <c r="K12" s="74">
        <v>1641</v>
      </c>
      <c r="L12" s="74">
        <v>1</v>
      </c>
      <c r="M12" s="74">
        <v>1</v>
      </c>
      <c r="R12" s="75">
        <v>0.3</v>
      </c>
      <c r="S12" s="74">
        <v>1</v>
      </c>
      <c r="T12" s="74">
        <v>2005</v>
      </c>
      <c r="U12" s="76">
        <v>154</v>
      </c>
      <c r="W12" s="76"/>
      <c r="X12" s="74">
        <v>7</v>
      </c>
      <c r="Y12" s="74">
        <v>4</v>
      </c>
      <c r="Z12" s="74">
        <v>1</v>
      </c>
      <c r="AB12" s="74" t="s">
        <v>304</v>
      </c>
      <c r="AC12" s="76">
        <v>52000</v>
      </c>
      <c r="AD12" s="76">
        <v>73000</v>
      </c>
      <c r="AE12" s="76">
        <v>7000</v>
      </c>
      <c r="AF12" s="76">
        <v>80000</v>
      </c>
      <c r="AG12" s="70" t="s">
        <v>305</v>
      </c>
    </row>
    <row r="13" spans="1:33" s="74" customFormat="1" ht="12">
      <c r="A13" s="74" t="s">
        <v>329</v>
      </c>
      <c r="B13" s="74">
        <v>4</v>
      </c>
      <c r="C13" s="74">
        <v>404</v>
      </c>
      <c r="D13" s="74">
        <v>40401</v>
      </c>
      <c r="E13" s="74" t="s">
        <v>330</v>
      </c>
      <c r="F13" s="74" t="s">
        <v>331</v>
      </c>
      <c r="G13" s="74" t="s">
        <v>331</v>
      </c>
      <c r="H13" s="74">
        <v>291136</v>
      </c>
      <c r="I13" s="74">
        <v>964366</v>
      </c>
      <c r="J13" s="74">
        <v>3</v>
      </c>
      <c r="K13" s="74">
        <v>1686</v>
      </c>
      <c r="L13" s="74">
        <v>1</v>
      </c>
      <c r="M13" s="74">
        <v>1</v>
      </c>
      <c r="R13" s="75">
        <v>0.3</v>
      </c>
      <c r="S13" s="74">
        <v>1</v>
      </c>
      <c r="T13" s="74">
        <v>2005</v>
      </c>
      <c r="U13" s="76">
        <v>320</v>
      </c>
      <c r="W13" s="76"/>
      <c r="X13" s="74">
        <v>7</v>
      </c>
      <c r="Y13" s="74">
        <v>3</v>
      </c>
      <c r="Z13" s="74">
        <v>1</v>
      </c>
      <c r="AB13" s="74" t="s">
        <v>304</v>
      </c>
      <c r="AC13" s="76">
        <v>47600</v>
      </c>
      <c r="AD13" s="76">
        <v>40700</v>
      </c>
      <c r="AE13" s="76">
        <v>6800</v>
      </c>
      <c r="AF13" s="76">
        <v>47500</v>
      </c>
      <c r="AG13" s="70" t="s">
        <v>305</v>
      </c>
    </row>
    <row r="14" spans="1:33" s="74" customFormat="1" ht="12">
      <c r="A14" s="74" t="s">
        <v>332</v>
      </c>
      <c r="B14" s="74">
        <v>4</v>
      </c>
      <c r="C14" s="74">
        <v>404</v>
      </c>
      <c r="D14" s="74">
        <v>40401</v>
      </c>
      <c r="E14" s="74" t="s">
        <v>307</v>
      </c>
      <c r="F14" s="74" t="s">
        <v>333</v>
      </c>
      <c r="G14" s="74" t="s">
        <v>333</v>
      </c>
      <c r="H14" s="74">
        <v>292618</v>
      </c>
      <c r="I14" s="74">
        <v>956372</v>
      </c>
      <c r="J14" s="74">
        <v>3</v>
      </c>
      <c r="K14" s="74">
        <v>1690</v>
      </c>
      <c r="L14" s="74">
        <v>5</v>
      </c>
      <c r="M14" s="74">
        <v>1</v>
      </c>
      <c r="R14" s="75">
        <v>0.09</v>
      </c>
      <c r="S14" s="74">
        <v>1</v>
      </c>
      <c r="T14" s="74">
        <v>2005</v>
      </c>
      <c r="U14" s="76">
        <v>210</v>
      </c>
      <c r="W14" s="76"/>
      <c r="X14" s="74">
        <v>7</v>
      </c>
      <c r="Y14" s="74">
        <v>3</v>
      </c>
      <c r="Z14" s="74">
        <v>1</v>
      </c>
      <c r="AB14" s="74" t="s">
        <v>304</v>
      </c>
      <c r="AC14" s="76">
        <v>48000</v>
      </c>
      <c r="AD14" s="76">
        <v>31400</v>
      </c>
      <c r="AE14" s="76">
        <v>11600</v>
      </c>
      <c r="AF14" s="76">
        <v>43000</v>
      </c>
      <c r="AG14" s="70" t="s">
        <v>305</v>
      </c>
    </row>
    <row r="15" spans="1:33" s="74" customFormat="1" ht="12">
      <c r="A15" s="74" t="s">
        <v>334</v>
      </c>
      <c r="B15" s="74">
        <v>4</v>
      </c>
      <c r="C15" s="74">
        <v>404</v>
      </c>
      <c r="D15" s="74">
        <v>40401</v>
      </c>
      <c r="E15" s="74" t="s">
        <v>307</v>
      </c>
      <c r="F15" s="74" t="s">
        <v>335</v>
      </c>
      <c r="G15" s="74" t="s">
        <v>335</v>
      </c>
      <c r="H15" s="74">
        <v>290206</v>
      </c>
      <c r="I15" s="74">
        <v>945250</v>
      </c>
      <c r="J15" s="74">
        <v>3</v>
      </c>
      <c r="K15" s="74">
        <v>1641</v>
      </c>
      <c r="L15" s="74">
        <v>5</v>
      </c>
      <c r="M15" s="74">
        <v>1</v>
      </c>
      <c r="R15" s="75">
        <v>0.09</v>
      </c>
      <c r="S15" s="74">
        <v>1</v>
      </c>
      <c r="T15" s="74">
        <v>2005</v>
      </c>
      <c r="U15" s="76">
        <v>270</v>
      </c>
      <c r="W15" s="76"/>
      <c r="X15" s="74">
        <v>7</v>
      </c>
      <c r="Y15" s="74">
        <v>4</v>
      </c>
      <c r="Z15" s="74">
        <v>1</v>
      </c>
      <c r="AB15" s="74" t="s">
        <v>304</v>
      </c>
      <c r="AC15" s="76">
        <v>43700</v>
      </c>
      <c r="AD15" s="76">
        <v>31000</v>
      </c>
      <c r="AE15" s="76">
        <v>6500</v>
      </c>
      <c r="AF15" s="76">
        <v>37500</v>
      </c>
      <c r="AG15" s="70" t="s">
        <v>305</v>
      </c>
    </row>
    <row r="16" spans="1:33" s="74" customFormat="1" ht="12">
      <c r="A16" s="74" t="s">
        <v>336</v>
      </c>
      <c r="B16" s="74">
        <v>4</v>
      </c>
      <c r="C16" s="74">
        <v>404</v>
      </c>
      <c r="D16" s="74">
        <v>40401</v>
      </c>
      <c r="E16" s="74" t="s">
        <v>302</v>
      </c>
      <c r="F16" s="74" t="s">
        <v>337</v>
      </c>
      <c r="G16" s="74" t="s">
        <v>337</v>
      </c>
      <c r="H16" s="74">
        <v>293771</v>
      </c>
      <c r="I16" s="74">
        <v>945745</v>
      </c>
      <c r="J16" s="74">
        <v>3</v>
      </c>
      <c r="K16" s="74">
        <v>1606</v>
      </c>
      <c r="L16" s="74">
        <v>5</v>
      </c>
      <c r="M16" s="74">
        <v>1</v>
      </c>
      <c r="R16" s="75">
        <v>0.01</v>
      </c>
      <c r="S16" s="74">
        <v>1</v>
      </c>
      <c r="T16" s="74">
        <v>2005</v>
      </c>
      <c r="U16" s="76">
        <v>265</v>
      </c>
      <c r="W16" s="76"/>
      <c r="X16" s="74">
        <v>7</v>
      </c>
      <c r="Y16" s="74">
        <v>4</v>
      </c>
      <c r="Z16" s="74">
        <v>1</v>
      </c>
      <c r="AB16" s="74" t="s">
        <v>304</v>
      </c>
      <c r="AC16" s="76">
        <v>44000</v>
      </c>
      <c r="AD16" s="76">
        <v>24000</v>
      </c>
      <c r="AE16" s="76">
        <v>5700</v>
      </c>
      <c r="AF16" s="76">
        <v>29700</v>
      </c>
      <c r="AG16" s="70" t="s">
        <v>305</v>
      </c>
    </row>
    <row r="17" spans="1:33" s="74" customFormat="1" ht="12">
      <c r="A17" s="74" t="s">
        <v>338</v>
      </c>
      <c r="B17" s="74">
        <v>4</v>
      </c>
      <c r="C17" s="74">
        <v>404</v>
      </c>
      <c r="D17" s="74">
        <v>40401</v>
      </c>
      <c r="E17" s="74" t="s">
        <v>307</v>
      </c>
      <c r="F17" s="74" t="s">
        <v>339</v>
      </c>
      <c r="G17" s="74" t="s">
        <v>339</v>
      </c>
      <c r="H17" s="74">
        <v>296569</v>
      </c>
      <c r="I17" s="74">
        <v>955375</v>
      </c>
      <c r="J17" s="74">
        <v>3</v>
      </c>
      <c r="K17" s="74">
        <v>1630</v>
      </c>
      <c r="L17" s="74">
        <v>5</v>
      </c>
      <c r="M17" s="74">
        <v>1</v>
      </c>
      <c r="R17" s="75">
        <v>0.09</v>
      </c>
      <c r="S17" s="74">
        <v>1</v>
      </c>
      <c r="T17" s="74">
        <v>2005</v>
      </c>
      <c r="U17" s="76">
        <v>289</v>
      </c>
      <c r="W17" s="76"/>
      <c r="X17" s="74">
        <v>7</v>
      </c>
      <c r="Y17" s="74">
        <v>3</v>
      </c>
      <c r="Z17" s="74">
        <v>1</v>
      </c>
      <c r="AB17" s="74" t="s">
        <v>304</v>
      </c>
      <c r="AC17" s="76">
        <v>42385</v>
      </c>
      <c r="AD17" s="76">
        <v>14000</v>
      </c>
      <c r="AE17" s="76">
        <v>4000</v>
      </c>
      <c r="AF17" s="76">
        <v>18000</v>
      </c>
      <c r="AG17" s="70" t="s">
        <v>305</v>
      </c>
    </row>
    <row r="18" spans="1:33" s="74" customFormat="1" ht="12">
      <c r="A18" s="74" t="s">
        <v>340</v>
      </c>
      <c r="B18" s="74">
        <v>4</v>
      </c>
      <c r="C18" s="74">
        <v>404</v>
      </c>
      <c r="D18" s="74">
        <v>40401</v>
      </c>
      <c r="E18" s="74" t="s">
        <v>341</v>
      </c>
      <c r="F18" s="74" t="s">
        <v>342</v>
      </c>
      <c r="G18" s="74" t="s">
        <v>342</v>
      </c>
      <c r="H18" s="74">
        <v>299065</v>
      </c>
      <c r="I18" s="74">
        <v>950778</v>
      </c>
      <c r="J18" s="74">
        <v>3</v>
      </c>
      <c r="K18" s="74">
        <v>1654</v>
      </c>
      <c r="L18" s="74">
        <v>1</v>
      </c>
      <c r="M18" s="74">
        <v>1</v>
      </c>
      <c r="P18" s="74">
        <v>47</v>
      </c>
      <c r="R18" s="75">
        <v>0.25</v>
      </c>
      <c r="S18" s="74">
        <v>1</v>
      </c>
      <c r="T18" s="74">
        <v>2006</v>
      </c>
      <c r="U18" s="76">
        <v>134</v>
      </c>
      <c r="V18" s="74">
        <v>15</v>
      </c>
      <c r="W18" s="76"/>
      <c r="X18" s="74">
        <v>7</v>
      </c>
      <c r="Y18" s="74">
        <v>3</v>
      </c>
      <c r="Z18" s="74">
        <v>1</v>
      </c>
      <c r="AB18" s="74" t="s">
        <v>304</v>
      </c>
      <c r="AC18" s="76"/>
      <c r="AD18" s="76"/>
      <c r="AE18" s="76"/>
      <c r="AF18" s="76"/>
      <c r="AG18" s="70" t="s">
        <v>305</v>
      </c>
    </row>
    <row r="19" spans="1:33" s="74" customFormat="1" ht="12">
      <c r="A19" s="74" t="s">
        <v>343</v>
      </c>
      <c r="B19" s="74">
        <v>4</v>
      </c>
      <c r="C19" s="74">
        <v>404</v>
      </c>
      <c r="D19" s="74">
        <v>40401</v>
      </c>
      <c r="E19" s="74" t="s">
        <v>341</v>
      </c>
      <c r="F19" s="74" t="s">
        <v>344</v>
      </c>
      <c r="G19" s="74" t="s">
        <v>344</v>
      </c>
      <c r="H19" s="74">
        <v>299965</v>
      </c>
      <c r="I19" s="74">
        <v>940889</v>
      </c>
      <c r="J19" s="74">
        <v>3</v>
      </c>
      <c r="K19" s="74">
        <v>1680</v>
      </c>
      <c r="L19" s="74">
        <v>5</v>
      </c>
      <c r="M19" s="74">
        <v>1</v>
      </c>
      <c r="P19" s="74">
        <v>37</v>
      </c>
      <c r="R19" s="75">
        <v>7</v>
      </c>
      <c r="S19" s="74">
        <v>1</v>
      </c>
      <c r="T19" s="74">
        <v>2006</v>
      </c>
      <c r="U19" s="76">
        <v>108</v>
      </c>
      <c r="W19" s="76"/>
      <c r="X19" s="74">
        <v>7</v>
      </c>
      <c r="Y19" s="74">
        <v>2</v>
      </c>
      <c r="Z19" s="74">
        <v>1</v>
      </c>
      <c r="AB19" s="74" t="s">
        <v>304</v>
      </c>
      <c r="AC19" s="76"/>
      <c r="AD19" s="76"/>
      <c r="AE19" s="76"/>
      <c r="AF19" s="76"/>
      <c r="AG19" s="70" t="s">
        <v>305</v>
      </c>
    </row>
    <row r="20" spans="1:33" s="74" customFormat="1" ht="12">
      <c r="A20" s="74" t="s">
        <v>345</v>
      </c>
      <c r="B20" s="74">
        <v>4</v>
      </c>
      <c r="C20" s="74">
        <v>404</v>
      </c>
      <c r="D20" s="74">
        <v>40401</v>
      </c>
      <c r="E20" s="74" t="s">
        <v>341</v>
      </c>
      <c r="F20" s="74" t="s">
        <v>346</v>
      </c>
      <c r="G20" s="74" t="s">
        <v>346</v>
      </c>
      <c r="H20" s="74">
        <v>298357</v>
      </c>
      <c r="I20" s="74">
        <v>950944</v>
      </c>
      <c r="J20" s="74">
        <v>3</v>
      </c>
      <c r="K20" s="74">
        <v>1690</v>
      </c>
      <c r="L20" s="74">
        <v>1</v>
      </c>
      <c r="M20" s="74">
        <v>1</v>
      </c>
      <c r="P20" s="74">
        <v>30</v>
      </c>
      <c r="R20" s="75">
        <v>0.6</v>
      </c>
      <c r="S20" s="74">
        <v>1</v>
      </c>
      <c r="T20" s="74">
        <v>2006</v>
      </c>
      <c r="U20" s="76">
        <v>79</v>
      </c>
      <c r="V20" s="74">
        <v>14</v>
      </c>
      <c r="W20" s="76"/>
      <c r="X20" s="74">
        <v>7</v>
      </c>
      <c r="Y20" s="74">
        <v>3</v>
      </c>
      <c r="Z20" s="74">
        <v>1</v>
      </c>
      <c r="AB20" s="74" t="s">
        <v>304</v>
      </c>
      <c r="AC20" s="76"/>
      <c r="AD20" s="76"/>
      <c r="AE20" s="76"/>
      <c r="AF20" s="76"/>
      <c r="AG20" s="70" t="s">
        <v>305</v>
      </c>
    </row>
    <row r="21" spans="1:33" s="74" customFormat="1" ht="12">
      <c r="A21" s="74" t="s">
        <v>347</v>
      </c>
      <c r="B21" s="74">
        <v>4</v>
      </c>
      <c r="C21" s="74">
        <v>404</v>
      </c>
      <c r="D21" s="74">
        <v>40401</v>
      </c>
      <c r="E21" s="74" t="s">
        <v>341</v>
      </c>
      <c r="F21" s="74" t="s">
        <v>348</v>
      </c>
      <c r="G21" s="74" t="s">
        <v>348</v>
      </c>
      <c r="H21" s="74">
        <v>294740</v>
      </c>
      <c r="I21" s="74">
        <v>951712</v>
      </c>
      <c r="J21" s="74">
        <v>3</v>
      </c>
      <c r="K21" s="74">
        <v>1705</v>
      </c>
      <c r="L21" s="74">
        <v>1</v>
      </c>
      <c r="M21" s="74">
        <v>1</v>
      </c>
      <c r="P21" s="74">
        <v>40</v>
      </c>
      <c r="R21" s="75">
        <v>8</v>
      </c>
      <c r="S21" s="74">
        <v>1</v>
      </c>
      <c r="T21" s="74">
        <v>2006</v>
      </c>
      <c r="U21" s="76">
        <v>138</v>
      </c>
      <c r="V21" s="74">
        <v>20</v>
      </c>
      <c r="W21" s="76"/>
      <c r="X21" s="74">
        <v>7</v>
      </c>
      <c r="Y21" s="74">
        <v>3</v>
      </c>
      <c r="Z21" s="74">
        <v>1</v>
      </c>
      <c r="AB21" s="74" t="s">
        <v>304</v>
      </c>
      <c r="AC21" s="76"/>
      <c r="AD21" s="76"/>
      <c r="AE21" s="76"/>
      <c r="AF21" s="76"/>
      <c r="AG21" s="70" t="s">
        <v>305</v>
      </c>
    </row>
    <row r="22" spans="1:33" s="74" customFormat="1" ht="12">
      <c r="A22" s="74" t="s">
        <v>349</v>
      </c>
      <c r="B22" s="74">
        <v>4</v>
      </c>
      <c r="C22" s="74">
        <v>404</v>
      </c>
      <c r="D22" s="74">
        <v>40401</v>
      </c>
      <c r="E22" s="74" t="s">
        <v>341</v>
      </c>
      <c r="F22" s="74" t="s">
        <v>350</v>
      </c>
      <c r="G22" s="74" t="s">
        <v>351</v>
      </c>
      <c r="H22" s="74">
        <v>299640</v>
      </c>
      <c r="I22" s="74">
        <v>950177</v>
      </c>
      <c r="J22" s="74">
        <v>3</v>
      </c>
      <c r="K22" s="74">
        <v>1649</v>
      </c>
      <c r="L22" s="74">
        <v>5</v>
      </c>
      <c r="M22" s="74">
        <v>1</v>
      </c>
      <c r="P22" s="74">
        <v>27</v>
      </c>
      <c r="R22" s="75">
        <v>0.9</v>
      </c>
      <c r="S22" s="74">
        <v>1</v>
      </c>
      <c r="T22" s="74">
        <v>2006</v>
      </c>
      <c r="U22" s="76">
        <v>142</v>
      </c>
      <c r="W22" s="76"/>
      <c r="X22" s="74">
        <v>7</v>
      </c>
      <c r="Y22" s="74">
        <v>3</v>
      </c>
      <c r="Z22" s="74">
        <v>1</v>
      </c>
      <c r="AB22" s="74" t="s">
        <v>304</v>
      </c>
      <c r="AC22" s="76"/>
      <c r="AD22" s="76"/>
      <c r="AE22" s="76"/>
      <c r="AF22" s="76"/>
      <c r="AG22" s="70" t="s">
        <v>305</v>
      </c>
    </row>
    <row r="23" spans="1:33" s="74" customFormat="1" ht="12">
      <c r="A23" s="74" t="s">
        <v>352</v>
      </c>
      <c r="B23" s="74">
        <v>4</v>
      </c>
      <c r="C23" s="74">
        <v>404</v>
      </c>
      <c r="D23" s="74">
        <v>40401</v>
      </c>
      <c r="E23" s="74" t="s">
        <v>341</v>
      </c>
      <c r="F23" s="74" t="s">
        <v>353</v>
      </c>
      <c r="G23" s="74" t="s">
        <v>353</v>
      </c>
      <c r="H23" s="74">
        <v>293995</v>
      </c>
      <c r="I23" s="74">
        <v>949838</v>
      </c>
      <c r="J23" s="74">
        <v>3</v>
      </c>
      <c r="K23" s="74">
        <v>1677</v>
      </c>
      <c r="L23" s="74">
        <v>5</v>
      </c>
      <c r="M23" s="74">
        <v>1</v>
      </c>
      <c r="P23" s="74">
        <v>42</v>
      </c>
      <c r="R23" s="75">
        <v>0.9</v>
      </c>
      <c r="S23" s="74">
        <v>1</v>
      </c>
      <c r="T23" s="74">
        <v>2006</v>
      </c>
      <c r="U23" s="76">
        <v>179</v>
      </c>
      <c r="W23" s="76"/>
      <c r="X23" s="74">
        <v>7</v>
      </c>
      <c r="Y23" s="74">
        <v>3</v>
      </c>
      <c r="Z23" s="74">
        <v>1</v>
      </c>
      <c r="AB23" s="74" t="s">
        <v>304</v>
      </c>
      <c r="AC23" s="76"/>
      <c r="AD23" s="76"/>
      <c r="AE23" s="76"/>
      <c r="AF23" s="76"/>
      <c r="AG23" s="70" t="s">
        <v>305</v>
      </c>
    </row>
    <row r="24" spans="1:33" s="74" customFormat="1" ht="12">
      <c r="A24" s="74" t="s">
        <v>354</v>
      </c>
      <c r="B24" s="74">
        <v>4</v>
      </c>
      <c r="C24" s="74">
        <v>404</v>
      </c>
      <c r="D24" s="74">
        <v>40401</v>
      </c>
      <c r="E24" s="74" t="s">
        <v>341</v>
      </c>
      <c r="F24" s="74" t="s">
        <v>355</v>
      </c>
      <c r="G24" s="74" t="s">
        <v>355</v>
      </c>
      <c r="H24" s="74">
        <v>294748</v>
      </c>
      <c r="I24" s="74">
        <v>951150</v>
      </c>
      <c r="J24" s="74">
        <v>3</v>
      </c>
      <c r="K24" s="74">
        <v>1695</v>
      </c>
      <c r="L24" s="74">
        <v>1</v>
      </c>
      <c r="M24" s="74">
        <v>1</v>
      </c>
      <c r="P24" s="74">
        <v>17</v>
      </c>
      <c r="R24" s="75">
        <v>0.7</v>
      </c>
      <c r="S24" s="74">
        <v>1</v>
      </c>
      <c r="T24" s="74">
        <v>2006</v>
      </c>
      <c r="U24" s="76">
        <v>49</v>
      </c>
      <c r="V24" s="74">
        <v>12</v>
      </c>
      <c r="W24" s="76"/>
      <c r="X24" s="74">
        <v>7</v>
      </c>
      <c r="Y24" s="74">
        <v>3</v>
      </c>
      <c r="Z24" s="74">
        <v>1</v>
      </c>
      <c r="AB24" s="74" t="s">
        <v>304</v>
      </c>
      <c r="AC24" s="76"/>
      <c r="AD24" s="76"/>
      <c r="AE24" s="76"/>
      <c r="AF24" s="76"/>
      <c r="AG24" s="70" t="s">
        <v>305</v>
      </c>
    </row>
    <row r="25" spans="1:33" s="74" customFormat="1" ht="12">
      <c r="A25" s="74" t="s">
        <v>356</v>
      </c>
      <c r="B25" s="74">
        <v>4</v>
      </c>
      <c r="C25" s="74">
        <v>404</v>
      </c>
      <c r="D25" s="74">
        <v>40401</v>
      </c>
      <c r="E25" s="74" t="s">
        <v>357</v>
      </c>
      <c r="F25" s="74" t="s">
        <v>358</v>
      </c>
      <c r="G25" s="74" t="s">
        <v>358</v>
      </c>
      <c r="H25" s="74">
        <v>290404</v>
      </c>
      <c r="I25" s="74">
        <v>960950</v>
      </c>
      <c r="J25" s="74">
        <v>3</v>
      </c>
      <c r="K25" s="74">
        <v>1842</v>
      </c>
      <c r="L25" s="74">
        <v>5</v>
      </c>
      <c r="M25" s="74">
        <v>1</v>
      </c>
      <c r="P25" s="74">
        <v>17</v>
      </c>
      <c r="R25" s="75">
        <v>0.8</v>
      </c>
      <c r="S25" s="74">
        <v>1</v>
      </c>
      <c r="T25" s="74">
        <v>2006</v>
      </c>
      <c r="U25" s="76">
        <v>92</v>
      </c>
      <c r="W25" s="76"/>
      <c r="X25" s="74">
        <v>7</v>
      </c>
      <c r="Y25" s="74">
        <v>3</v>
      </c>
      <c r="Z25" s="74">
        <v>1</v>
      </c>
      <c r="AB25" s="74" t="s">
        <v>304</v>
      </c>
      <c r="AC25" s="76"/>
      <c r="AD25" s="76"/>
      <c r="AE25" s="76"/>
      <c r="AF25" s="76"/>
      <c r="AG25" s="70" t="s">
        <v>305</v>
      </c>
    </row>
    <row r="26" spans="1:33" s="74" customFormat="1" ht="12">
      <c r="A26" s="74" t="s">
        <v>359</v>
      </c>
      <c r="B26" s="74">
        <v>4</v>
      </c>
      <c r="C26" s="74">
        <v>404</v>
      </c>
      <c r="D26" s="74">
        <v>40401</v>
      </c>
      <c r="E26" s="74" t="s">
        <v>357</v>
      </c>
      <c r="F26" s="74" t="s">
        <v>360</v>
      </c>
      <c r="G26" s="74" t="s">
        <v>360</v>
      </c>
      <c r="H26" s="74">
        <v>290320</v>
      </c>
      <c r="I26" s="74">
        <v>956558</v>
      </c>
      <c r="J26" s="74">
        <v>3</v>
      </c>
      <c r="K26" s="74">
        <v>1886</v>
      </c>
      <c r="L26" s="74">
        <v>5</v>
      </c>
      <c r="M26" s="74">
        <v>1</v>
      </c>
      <c r="P26" s="74">
        <v>21</v>
      </c>
      <c r="R26" s="75">
        <v>0.7</v>
      </c>
      <c r="S26" s="74">
        <v>1</v>
      </c>
      <c r="T26" s="74">
        <v>2006</v>
      </c>
      <c r="U26" s="76">
        <v>109</v>
      </c>
      <c r="W26" s="76"/>
      <c r="X26" s="74">
        <v>7</v>
      </c>
      <c r="Y26" s="74">
        <v>3</v>
      </c>
      <c r="Z26" s="74">
        <v>1</v>
      </c>
      <c r="AB26" s="74" t="s">
        <v>304</v>
      </c>
      <c r="AC26" s="76"/>
      <c r="AD26" s="76"/>
      <c r="AE26" s="76"/>
      <c r="AF26" s="76"/>
      <c r="AG26" s="70" t="s">
        <v>305</v>
      </c>
    </row>
    <row r="27" spans="1:33" s="74" customFormat="1" ht="12">
      <c r="A27" s="74" t="s">
        <v>361</v>
      </c>
      <c r="B27" s="74">
        <v>4</v>
      </c>
      <c r="C27" s="74">
        <v>404</v>
      </c>
      <c r="D27" s="74">
        <v>40401</v>
      </c>
      <c r="E27" s="74" t="s">
        <v>357</v>
      </c>
      <c r="F27" s="74" t="s">
        <v>362</v>
      </c>
      <c r="G27" s="74" t="s">
        <v>363</v>
      </c>
      <c r="H27" s="74">
        <v>290722</v>
      </c>
      <c r="I27" s="74">
        <v>959587</v>
      </c>
      <c r="J27" s="74">
        <v>3</v>
      </c>
      <c r="K27" s="74">
        <v>2012</v>
      </c>
      <c r="L27" s="74">
        <v>5</v>
      </c>
      <c r="M27" s="74">
        <v>1</v>
      </c>
      <c r="P27" s="74">
        <v>19</v>
      </c>
      <c r="R27" s="75">
        <v>0.7</v>
      </c>
      <c r="S27" s="74">
        <v>1</v>
      </c>
      <c r="T27" s="74">
        <v>2006</v>
      </c>
      <c r="U27" s="76">
        <v>85</v>
      </c>
      <c r="W27" s="76"/>
      <c r="X27" s="74">
        <v>7</v>
      </c>
      <c r="Y27" s="74">
        <v>3</v>
      </c>
      <c r="Z27" s="74">
        <v>1</v>
      </c>
      <c r="AB27" s="74" t="s">
        <v>304</v>
      </c>
      <c r="AC27" s="76"/>
      <c r="AD27" s="76"/>
      <c r="AE27" s="76"/>
      <c r="AF27" s="76"/>
      <c r="AG27" s="70" t="s">
        <v>305</v>
      </c>
    </row>
    <row r="28" spans="1:33" s="74" customFormat="1" ht="12">
      <c r="A28" s="74" t="s">
        <v>364</v>
      </c>
      <c r="B28" s="74">
        <v>4</v>
      </c>
      <c r="C28" s="74">
        <v>404</v>
      </c>
      <c r="D28" s="74">
        <v>40401</v>
      </c>
      <c r="E28" s="74" t="s">
        <v>357</v>
      </c>
      <c r="F28" s="74" t="s">
        <v>365</v>
      </c>
      <c r="G28" s="74" t="s">
        <v>365</v>
      </c>
      <c r="H28" s="74">
        <v>285523</v>
      </c>
      <c r="I28" s="74">
        <v>959100</v>
      </c>
      <c r="J28" s="74">
        <v>3</v>
      </c>
      <c r="K28" s="74">
        <v>2136</v>
      </c>
      <c r="L28" s="74">
        <v>5</v>
      </c>
      <c r="M28" s="74">
        <v>1</v>
      </c>
      <c r="P28" s="74">
        <v>24</v>
      </c>
      <c r="R28" s="75">
        <v>0.9</v>
      </c>
      <c r="S28" s="74">
        <v>1</v>
      </c>
      <c r="T28" s="74">
        <v>2006</v>
      </c>
      <c r="U28" s="76">
        <v>140</v>
      </c>
      <c r="W28" s="76"/>
      <c r="X28" s="74">
        <v>7</v>
      </c>
      <c r="Y28" s="74">
        <v>3</v>
      </c>
      <c r="Z28" s="74">
        <v>1</v>
      </c>
      <c r="AB28" s="74" t="s">
        <v>304</v>
      </c>
      <c r="AC28" s="76"/>
      <c r="AD28" s="76"/>
      <c r="AE28" s="76"/>
      <c r="AF28" s="76"/>
      <c r="AG28" s="70" t="s">
        <v>305</v>
      </c>
    </row>
    <row r="29" spans="1:33" s="74" customFormat="1" ht="12">
      <c r="A29" s="74" t="s">
        <v>366</v>
      </c>
      <c r="B29" s="74">
        <v>4</v>
      </c>
      <c r="C29" s="74">
        <v>404</v>
      </c>
      <c r="D29" s="74">
        <v>40401</v>
      </c>
      <c r="E29" s="74" t="s">
        <v>357</v>
      </c>
      <c r="F29" s="74" t="s">
        <v>367</v>
      </c>
      <c r="G29" s="74" t="s">
        <v>367</v>
      </c>
      <c r="H29" s="74">
        <v>286666</v>
      </c>
      <c r="I29" s="74">
        <v>954862</v>
      </c>
      <c r="J29" s="74">
        <v>3</v>
      </c>
      <c r="K29" s="74">
        <v>2021</v>
      </c>
      <c r="L29" s="74">
        <v>5</v>
      </c>
      <c r="M29" s="74">
        <v>1</v>
      </c>
      <c r="P29" s="74">
        <v>10</v>
      </c>
      <c r="R29" s="75">
        <v>0.4</v>
      </c>
      <c r="S29" s="74">
        <v>1</v>
      </c>
      <c r="T29" s="74">
        <v>2006</v>
      </c>
      <c r="U29" s="76">
        <v>88</v>
      </c>
      <c r="W29" s="76"/>
      <c r="X29" s="74">
        <v>7</v>
      </c>
      <c r="Y29" s="74">
        <v>3</v>
      </c>
      <c r="Z29" s="74">
        <v>1</v>
      </c>
      <c r="AB29" s="74" t="s">
        <v>304</v>
      </c>
      <c r="AC29" s="76"/>
      <c r="AD29" s="76"/>
      <c r="AE29" s="76"/>
      <c r="AF29" s="76"/>
      <c r="AG29" s="70" t="s">
        <v>305</v>
      </c>
    </row>
    <row r="30" spans="1:33" s="74" customFormat="1" ht="12">
      <c r="A30" s="74" t="s">
        <v>368</v>
      </c>
      <c r="B30" s="74">
        <v>4</v>
      </c>
      <c r="C30" s="74">
        <v>404</v>
      </c>
      <c r="D30" s="74">
        <v>40401</v>
      </c>
      <c r="E30" s="74" t="s">
        <v>357</v>
      </c>
      <c r="F30" s="74" t="s">
        <v>369</v>
      </c>
      <c r="G30" s="74" t="s">
        <v>369</v>
      </c>
      <c r="H30" s="74">
        <v>287896</v>
      </c>
      <c r="I30" s="74">
        <v>959924</v>
      </c>
      <c r="J30" s="74">
        <v>3</v>
      </c>
      <c r="K30" s="74">
        <v>2084</v>
      </c>
      <c r="L30" s="74">
        <v>5</v>
      </c>
      <c r="M30" s="74">
        <v>1</v>
      </c>
      <c r="P30" s="74">
        <v>24</v>
      </c>
      <c r="R30" s="75">
        <v>0.5</v>
      </c>
      <c r="S30" s="74">
        <v>1</v>
      </c>
      <c r="T30" s="74">
        <v>2006</v>
      </c>
      <c r="U30" s="76">
        <v>228</v>
      </c>
      <c r="W30" s="76"/>
      <c r="X30" s="74">
        <v>7</v>
      </c>
      <c r="Y30" s="74">
        <v>3</v>
      </c>
      <c r="Z30" s="74">
        <v>1</v>
      </c>
      <c r="AB30" s="74" t="s">
        <v>304</v>
      </c>
      <c r="AC30" s="76"/>
      <c r="AD30" s="76"/>
      <c r="AE30" s="76"/>
      <c r="AF30" s="76"/>
      <c r="AG30" s="70" t="s">
        <v>305</v>
      </c>
    </row>
    <row r="31" spans="1:33" s="74" customFormat="1" ht="12">
      <c r="A31" s="74" t="s">
        <v>370</v>
      </c>
      <c r="B31" s="74">
        <v>4</v>
      </c>
      <c r="C31" s="74">
        <v>404</v>
      </c>
      <c r="D31" s="74">
        <v>40401</v>
      </c>
      <c r="E31" s="74" t="s">
        <v>321</v>
      </c>
      <c r="F31" s="74" t="s">
        <v>371</v>
      </c>
      <c r="G31" s="74" t="s">
        <v>371</v>
      </c>
      <c r="H31" s="74">
        <v>288325</v>
      </c>
      <c r="I31" s="74">
        <v>946490</v>
      </c>
      <c r="J31" s="74">
        <v>3</v>
      </c>
      <c r="K31" s="74">
        <v>1709</v>
      </c>
      <c r="L31" s="74">
        <v>1</v>
      </c>
      <c r="M31" s="74">
        <v>1</v>
      </c>
      <c r="P31" s="74">
        <v>26</v>
      </c>
      <c r="R31" s="75">
        <v>0.8</v>
      </c>
      <c r="S31" s="74">
        <v>1</v>
      </c>
      <c r="T31" s="74">
        <v>2006</v>
      </c>
      <c r="U31" s="76">
        <v>216</v>
      </c>
      <c r="V31" s="74">
        <v>15</v>
      </c>
      <c r="W31" s="76"/>
      <c r="X31" s="74">
        <v>7</v>
      </c>
      <c r="Y31" s="74">
        <v>3</v>
      </c>
      <c r="Z31" s="74">
        <v>1</v>
      </c>
      <c r="AB31" s="74" t="s">
        <v>304</v>
      </c>
      <c r="AC31" s="76"/>
      <c r="AD31" s="76"/>
      <c r="AE31" s="76"/>
      <c r="AF31" s="76"/>
      <c r="AG31" s="70" t="s">
        <v>305</v>
      </c>
    </row>
    <row r="32" spans="1:33" s="74" customFormat="1" ht="12">
      <c r="A32" s="74" t="s">
        <v>372</v>
      </c>
      <c r="B32" s="74">
        <v>4</v>
      </c>
      <c r="C32" s="74">
        <v>404</v>
      </c>
      <c r="D32" s="74">
        <v>40401</v>
      </c>
      <c r="E32" s="74" t="s">
        <v>321</v>
      </c>
      <c r="F32" s="74" t="s">
        <v>373</v>
      </c>
      <c r="G32" s="74" t="s">
        <v>373</v>
      </c>
      <c r="H32" s="74">
        <v>289330</v>
      </c>
      <c r="I32" s="74">
        <v>945678</v>
      </c>
      <c r="J32" s="74">
        <v>3</v>
      </c>
      <c r="K32" s="74">
        <v>1720</v>
      </c>
      <c r="L32" s="74">
        <v>5</v>
      </c>
      <c r="M32" s="74">
        <v>1</v>
      </c>
      <c r="P32" s="74">
        <v>34</v>
      </c>
      <c r="R32" s="75">
        <v>0.9</v>
      </c>
      <c r="S32" s="74">
        <v>1</v>
      </c>
      <c r="T32" s="74">
        <v>2006</v>
      </c>
      <c r="U32" s="76">
        <v>155</v>
      </c>
      <c r="W32" s="76"/>
      <c r="X32" s="74">
        <v>7</v>
      </c>
      <c r="Y32" s="74">
        <v>3</v>
      </c>
      <c r="Z32" s="74">
        <v>1</v>
      </c>
      <c r="AB32" s="74" t="s">
        <v>304</v>
      </c>
      <c r="AC32" s="76"/>
      <c r="AD32" s="76"/>
      <c r="AE32" s="76"/>
      <c r="AF32" s="76"/>
      <c r="AG32" s="70" t="s">
        <v>305</v>
      </c>
    </row>
    <row r="33" spans="1:33" s="74" customFormat="1" ht="12">
      <c r="A33" s="74" t="s">
        <v>374</v>
      </c>
      <c r="B33" s="74">
        <v>4</v>
      </c>
      <c r="C33" s="74">
        <v>404</v>
      </c>
      <c r="D33" s="74">
        <v>40401</v>
      </c>
      <c r="E33" s="74" t="s">
        <v>321</v>
      </c>
      <c r="F33" s="74" t="s">
        <v>375</v>
      </c>
      <c r="G33" s="74" t="s">
        <v>375</v>
      </c>
      <c r="H33" s="74">
        <v>289745</v>
      </c>
      <c r="I33" s="74">
        <v>945769</v>
      </c>
      <c r="J33" s="74">
        <v>3</v>
      </c>
      <c r="K33" s="74">
        <v>1675</v>
      </c>
      <c r="L33" s="74">
        <v>1</v>
      </c>
      <c r="M33" s="74">
        <v>1</v>
      </c>
      <c r="P33" s="74">
        <v>26</v>
      </c>
      <c r="R33" s="75">
        <v>0.6</v>
      </c>
      <c r="S33" s="74">
        <v>1</v>
      </c>
      <c r="T33" s="74">
        <v>2006</v>
      </c>
      <c r="U33" s="76">
        <v>157</v>
      </c>
      <c r="V33" s="74">
        <v>16</v>
      </c>
      <c r="W33" s="76"/>
      <c r="X33" s="74">
        <v>7</v>
      </c>
      <c r="Y33" s="74">
        <v>3</v>
      </c>
      <c r="Z33" s="74">
        <v>1</v>
      </c>
      <c r="AB33" s="74" t="s">
        <v>304</v>
      </c>
      <c r="AC33" s="76"/>
      <c r="AD33" s="76"/>
      <c r="AE33" s="76"/>
      <c r="AF33" s="76"/>
      <c r="AG33" s="70" t="s">
        <v>305</v>
      </c>
    </row>
    <row r="34" spans="1:33" s="74" customFormat="1" ht="12">
      <c r="A34" s="74" t="s">
        <v>376</v>
      </c>
      <c r="B34" s="74">
        <v>4</v>
      </c>
      <c r="C34" s="74">
        <v>404</v>
      </c>
      <c r="D34" s="74">
        <v>40401</v>
      </c>
      <c r="E34" s="74" t="s">
        <v>377</v>
      </c>
      <c r="F34" s="74" t="s">
        <v>378</v>
      </c>
      <c r="G34" s="74" t="s">
        <v>378</v>
      </c>
      <c r="H34" s="74">
        <v>284900</v>
      </c>
      <c r="I34" s="74">
        <v>946163</v>
      </c>
      <c r="J34" s="74">
        <v>3</v>
      </c>
      <c r="K34" s="74">
        <v>1908</v>
      </c>
      <c r="L34" s="74">
        <v>5</v>
      </c>
      <c r="M34" s="74">
        <v>1</v>
      </c>
      <c r="P34" s="74">
        <v>9</v>
      </c>
      <c r="R34" s="75">
        <v>0.7</v>
      </c>
      <c r="S34" s="74">
        <v>1</v>
      </c>
      <c r="T34" s="74">
        <v>2006</v>
      </c>
      <c r="U34" s="76">
        <v>70</v>
      </c>
      <c r="W34" s="76"/>
      <c r="X34" s="74">
        <v>7</v>
      </c>
      <c r="Y34" s="74">
        <v>3</v>
      </c>
      <c r="Z34" s="74">
        <v>1</v>
      </c>
      <c r="AB34" s="74" t="s">
        <v>304</v>
      </c>
      <c r="AC34" s="76"/>
      <c r="AD34" s="76"/>
      <c r="AE34" s="76"/>
      <c r="AF34" s="76"/>
      <c r="AG34" s="70" t="s">
        <v>305</v>
      </c>
    </row>
    <row r="35" spans="1:33" s="74" customFormat="1" ht="12">
      <c r="A35" s="74" t="s">
        <v>379</v>
      </c>
      <c r="B35" s="74">
        <v>4</v>
      </c>
      <c r="C35" s="74">
        <v>404</v>
      </c>
      <c r="D35" s="74">
        <v>40401</v>
      </c>
      <c r="E35" s="74" t="s">
        <v>377</v>
      </c>
      <c r="F35" s="74" t="s">
        <v>380</v>
      </c>
      <c r="G35" s="74" t="s">
        <v>380</v>
      </c>
      <c r="H35" s="74">
        <v>283456</v>
      </c>
      <c r="I35" s="74">
        <v>948765</v>
      </c>
      <c r="J35" s="74">
        <v>3</v>
      </c>
      <c r="K35" s="74">
        <v>1870</v>
      </c>
      <c r="L35" s="74">
        <v>5</v>
      </c>
      <c r="M35" s="74">
        <v>1</v>
      </c>
      <c r="P35" s="74">
        <v>44</v>
      </c>
      <c r="R35" s="75">
        <v>0.6</v>
      </c>
      <c r="S35" s="74">
        <v>1</v>
      </c>
      <c r="T35" s="74">
        <v>2006</v>
      </c>
      <c r="U35" s="76">
        <v>279</v>
      </c>
      <c r="W35" s="76"/>
      <c r="X35" s="74">
        <v>7</v>
      </c>
      <c r="Y35" s="74">
        <v>3</v>
      </c>
      <c r="Z35" s="74">
        <v>1</v>
      </c>
      <c r="AB35" s="74" t="s">
        <v>304</v>
      </c>
      <c r="AC35" s="76"/>
      <c r="AD35" s="76"/>
      <c r="AE35" s="76"/>
      <c r="AF35" s="76"/>
      <c r="AG35" s="70" t="s">
        <v>305</v>
      </c>
    </row>
    <row r="36" spans="1:33" s="74" customFormat="1" ht="12">
      <c r="A36" s="74" t="s">
        <v>381</v>
      </c>
      <c r="B36" s="74">
        <v>4</v>
      </c>
      <c r="C36" s="74">
        <v>404</v>
      </c>
      <c r="D36" s="74">
        <v>40401</v>
      </c>
      <c r="E36" s="74" t="s">
        <v>377</v>
      </c>
      <c r="F36" s="74" t="s">
        <v>382</v>
      </c>
      <c r="G36" s="74" t="s">
        <v>383</v>
      </c>
      <c r="H36" s="74">
        <v>289876</v>
      </c>
      <c r="I36" s="74">
        <v>946751</v>
      </c>
      <c r="J36" s="74">
        <v>3</v>
      </c>
      <c r="K36" s="74">
        <v>1917</v>
      </c>
      <c r="L36" s="74">
        <v>5</v>
      </c>
      <c r="M36" s="74">
        <v>1</v>
      </c>
      <c r="P36" s="74">
        <v>25</v>
      </c>
      <c r="R36" s="75">
        <v>0.7</v>
      </c>
      <c r="S36" s="74">
        <v>1</v>
      </c>
      <c r="T36" s="74">
        <v>2006</v>
      </c>
      <c r="U36" s="76">
        <v>167</v>
      </c>
      <c r="W36" s="76"/>
      <c r="X36" s="74">
        <v>7</v>
      </c>
      <c r="Y36" s="74">
        <v>3</v>
      </c>
      <c r="Z36" s="74">
        <v>1</v>
      </c>
      <c r="AB36" s="74" t="s">
        <v>304</v>
      </c>
      <c r="AC36" s="76"/>
      <c r="AD36" s="76"/>
      <c r="AE36" s="76"/>
      <c r="AF36" s="76"/>
      <c r="AG36" s="70" t="s">
        <v>305</v>
      </c>
    </row>
    <row r="37" spans="1:33" s="74" customFormat="1" ht="12">
      <c r="A37" s="74" t="s">
        <v>384</v>
      </c>
      <c r="B37" s="74">
        <v>4</v>
      </c>
      <c r="C37" s="74">
        <v>404</v>
      </c>
      <c r="D37" s="74">
        <v>40401</v>
      </c>
      <c r="E37" s="74" t="s">
        <v>377</v>
      </c>
      <c r="F37" s="74" t="s">
        <v>385</v>
      </c>
      <c r="G37" s="74" t="s">
        <v>385</v>
      </c>
      <c r="H37" s="74">
        <v>282367</v>
      </c>
      <c r="I37" s="74">
        <v>948962</v>
      </c>
      <c r="J37" s="74">
        <v>3</v>
      </c>
      <c r="K37" s="74">
        <v>1856</v>
      </c>
      <c r="L37" s="74">
        <v>5</v>
      </c>
      <c r="M37" s="74">
        <v>1</v>
      </c>
      <c r="P37" s="74">
        <v>44</v>
      </c>
      <c r="R37" s="75">
        <v>0.9</v>
      </c>
      <c r="S37" s="74">
        <v>1</v>
      </c>
      <c r="T37" s="74">
        <v>2006</v>
      </c>
      <c r="U37" s="76">
        <v>279</v>
      </c>
      <c r="W37" s="76"/>
      <c r="X37" s="74">
        <v>7</v>
      </c>
      <c r="Y37" s="74">
        <v>3</v>
      </c>
      <c r="Z37" s="74">
        <v>1</v>
      </c>
      <c r="AB37" s="74" t="s">
        <v>304</v>
      </c>
      <c r="AC37" s="76"/>
      <c r="AD37" s="76"/>
      <c r="AE37" s="76"/>
      <c r="AF37" s="76"/>
      <c r="AG37" s="70" t="s">
        <v>305</v>
      </c>
    </row>
    <row r="38" spans="1:33" s="74" customFormat="1" ht="12">
      <c r="A38" s="74" t="s">
        <v>386</v>
      </c>
      <c r="B38" s="74">
        <v>4</v>
      </c>
      <c r="C38" s="74">
        <v>404</v>
      </c>
      <c r="D38" s="74">
        <v>40401</v>
      </c>
      <c r="E38" s="74" t="s">
        <v>377</v>
      </c>
      <c r="F38" s="74" t="s">
        <v>377</v>
      </c>
      <c r="G38" s="74" t="s">
        <v>387</v>
      </c>
      <c r="H38" s="74">
        <v>284459</v>
      </c>
      <c r="I38" s="74">
        <v>944350</v>
      </c>
      <c r="J38" s="74">
        <v>3</v>
      </c>
      <c r="K38" s="74">
        <v>1857</v>
      </c>
      <c r="L38" s="74">
        <v>5</v>
      </c>
      <c r="M38" s="74">
        <v>1</v>
      </c>
      <c r="P38" s="74">
        <v>16</v>
      </c>
      <c r="R38" s="75">
        <v>0.8</v>
      </c>
      <c r="S38" s="74">
        <v>1</v>
      </c>
      <c r="T38" s="74">
        <v>2006</v>
      </c>
      <c r="U38" s="76">
        <v>71</v>
      </c>
      <c r="V38" s="74">
        <v>19</v>
      </c>
      <c r="W38" s="76"/>
      <c r="X38" s="74">
        <v>7</v>
      </c>
      <c r="Y38" s="74">
        <v>2</v>
      </c>
      <c r="Z38" s="74">
        <v>1</v>
      </c>
      <c r="AB38" s="74" t="s">
        <v>304</v>
      </c>
      <c r="AC38" s="76"/>
      <c r="AD38" s="76"/>
      <c r="AE38" s="76"/>
      <c r="AF38" s="76"/>
      <c r="AG38" s="70" t="s">
        <v>305</v>
      </c>
    </row>
    <row r="39" spans="1:33" s="74" customFormat="1" ht="12">
      <c r="A39" s="74" t="s">
        <v>388</v>
      </c>
      <c r="B39" s="74">
        <v>4</v>
      </c>
      <c r="C39" s="74">
        <v>404</v>
      </c>
      <c r="D39" s="74">
        <v>40401</v>
      </c>
      <c r="E39" s="74" t="s">
        <v>302</v>
      </c>
      <c r="F39" s="74" t="s">
        <v>389</v>
      </c>
      <c r="G39" s="74" t="s">
        <v>389</v>
      </c>
      <c r="H39" s="74">
        <v>294427</v>
      </c>
      <c r="I39" s="74">
        <v>947629</v>
      </c>
      <c r="J39" s="74">
        <v>3</v>
      </c>
      <c r="K39" s="74">
        <v>1660</v>
      </c>
      <c r="L39" s="74">
        <v>1</v>
      </c>
      <c r="M39" s="74">
        <v>1</v>
      </c>
      <c r="P39" s="74">
        <v>25</v>
      </c>
      <c r="R39" s="75">
        <v>0.6</v>
      </c>
      <c r="S39" s="74">
        <v>1</v>
      </c>
      <c r="T39" s="74">
        <v>2006</v>
      </c>
      <c r="U39" s="76">
        <v>135</v>
      </c>
      <c r="W39" s="76"/>
      <c r="X39" s="74">
        <v>7</v>
      </c>
      <c r="Y39" s="74">
        <v>2</v>
      </c>
      <c r="Z39" s="74">
        <v>1</v>
      </c>
      <c r="AB39" s="74" t="s">
        <v>304</v>
      </c>
      <c r="AC39" s="76"/>
      <c r="AD39" s="76"/>
      <c r="AE39" s="76"/>
      <c r="AF39" s="76"/>
      <c r="AG39" s="70" t="s">
        <v>305</v>
      </c>
    </row>
    <row r="40" spans="1:33" s="74" customFormat="1" ht="12">
      <c r="A40" s="74" t="s">
        <v>390</v>
      </c>
      <c r="B40" s="74">
        <v>4</v>
      </c>
      <c r="C40" s="74">
        <v>404</v>
      </c>
      <c r="D40" s="74">
        <v>40401</v>
      </c>
      <c r="E40" s="74" t="s">
        <v>302</v>
      </c>
      <c r="F40" s="74" t="s">
        <v>391</v>
      </c>
      <c r="G40" s="74" t="s">
        <v>391</v>
      </c>
      <c r="H40" s="74">
        <v>291905</v>
      </c>
      <c r="I40" s="74">
        <v>945271</v>
      </c>
      <c r="J40" s="74">
        <v>3</v>
      </c>
      <c r="K40" s="74">
        <v>1661</v>
      </c>
      <c r="L40" s="74">
        <v>5</v>
      </c>
      <c r="M40" s="74">
        <v>1</v>
      </c>
      <c r="P40" s="74">
        <v>26</v>
      </c>
      <c r="R40" s="75">
        <v>0.8</v>
      </c>
      <c r="S40" s="74">
        <v>1</v>
      </c>
      <c r="T40" s="74">
        <v>2006</v>
      </c>
      <c r="U40" s="76">
        <v>160</v>
      </c>
      <c r="W40" s="76"/>
      <c r="X40" s="74">
        <v>7</v>
      </c>
      <c r="Y40" s="74">
        <v>3</v>
      </c>
      <c r="Z40" s="74">
        <v>1</v>
      </c>
      <c r="AB40" s="74" t="s">
        <v>304</v>
      </c>
      <c r="AC40" s="76"/>
      <c r="AD40" s="76"/>
      <c r="AE40" s="76"/>
      <c r="AF40" s="76"/>
      <c r="AG40" s="70" t="s">
        <v>305</v>
      </c>
    </row>
    <row r="41" spans="1:33" s="74" customFormat="1" ht="12">
      <c r="A41" s="74" t="s">
        <v>392</v>
      </c>
      <c r="B41" s="74">
        <v>4</v>
      </c>
      <c r="C41" s="74">
        <v>404</v>
      </c>
      <c r="D41" s="74">
        <v>40401</v>
      </c>
      <c r="E41" s="74" t="s">
        <v>302</v>
      </c>
      <c r="F41" s="74" t="s">
        <v>393</v>
      </c>
      <c r="G41" s="74" t="s">
        <v>393</v>
      </c>
      <c r="H41" s="74">
        <v>293652</v>
      </c>
      <c r="I41" s="74">
        <v>945236</v>
      </c>
      <c r="J41" s="74">
        <v>3</v>
      </c>
      <c r="K41" s="74">
        <v>1648</v>
      </c>
      <c r="L41" s="74">
        <v>1</v>
      </c>
      <c r="M41" s="74">
        <v>1</v>
      </c>
      <c r="P41" s="74">
        <v>58</v>
      </c>
      <c r="R41" s="75">
        <v>0.9</v>
      </c>
      <c r="S41" s="74">
        <v>1</v>
      </c>
      <c r="T41" s="74">
        <v>2006</v>
      </c>
      <c r="U41" s="76">
        <v>340</v>
      </c>
      <c r="W41" s="76"/>
      <c r="X41" s="74">
        <v>7</v>
      </c>
      <c r="Y41" s="74">
        <v>3</v>
      </c>
      <c r="Z41" s="74">
        <v>1</v>
      </c>
      <c r="AB41" s="74" t="s">
        <v>304</v>
      </c>
      <c r="AC41" s="76"/>
      <c r="AD41" s="76"/>
      <c r="AE41" s="76"/>
      <c r="AF41" s="76"/>
      <c r="AG41" s="70" t="s">
        <v>305</v>
      </c>
    </row>
    <row r="42" spans="1:33" s="74" customFormat="1" ht="12">
      <c r="A42" s="74" t="s">
        <v>394</v>
      </c>
      <c r="B42" s="74">
        <v>4</v>
      </c>
      <c r="C42" s="74">
        <v>404</v>
      </c>
      <c r="D42" s="74">
        <v>40401</v>
      </c>
      <c r="E42" s="74" t="s">
        <v>395</v>
      </c>
      <c r="F42" s="74" t="s">
        <v>396</v>
      </c>
      <c r="G42" s="74" t="s">
        <v>396</v>
      </c>
      <c r="H42" s="74">
        <v>296097</v>
      </c>
      <c r="I42" s="74">
        <v>955490</v>
      </c>
      <c r="J42" s="74">
        <v>3</v>
      </c>
      <c r="K42" s="74">
        <v>1658</v>
      </c>
      <c r="L42" s="74">
        <v>1</v>
      </c>
      <c r="M42" s="74">
        <v>1</v>
      </c>
      <c r="P42" s="74">
        <v>42</v>
      </c>
      <c r="R42" s="75">
        <v>0.7</v>
      </c>
      <c r="S42" s="74">
        <v>1</v>
      </c>
      <c r="T42" s="74">
        <v>2006</v>
      </c>
      <c r="U42" s="76">
        <v>168</v>
      </c>
      <c r="W42" s="76"/>
      <c r="X42" s="74">
        <v>7</v>
      </c>
      <c r="Y42" s="74">
        <v>3</v>
      </c>
      <c r="Z42" s="74">
        <v>1</v>
      </c>
      <c r="AB42" s="74" t="s">
        <v>304</v>
      </c>
      <c r="AC42" s="76"/>
      <c r="AD42" s="76"/>
      <c r="AE42" s="76"/>
      <c r="AF42" s="76"/>
      <c r="AG42" s="70" t="s">
        <v>305</v>
      </c>
    </row>
    <row r="43" spans="1:33" s="74" customFormat="1" ht="12">
      <c r="A43" s="74" t="s">
        <v>397</v>
      </c>
      <c r="B43" s="74">
        <v>4</v>
      </c>
      <c r="C43" s="74">
        <v>404</v>
      </c>
      <c r="D43" s="74">
        <v>40401</v>
      </c>
      <c r="E43" s="74" t="s">
        <v>395</v>
      </c>
      <c r="F43" s="74" t="s">
        <v>398</v>
      </c>
      <c r="G43" s="74" t="s">
        <v>398</v>
      </c>
      <c r="H43" s="74">
        <v>293381</v>
      </c>
      <c r="I43" s="74">
        <v>953826</v>
      </c>
      <c r="J43" s="74">
        <v>3</v>
      </c>
      <c r="K43" s="74">
        <v>1667</v>
      </c>
      <c r="L43" s="74">
        <v>5</v>
      </c>
      <c r="M43" s="74">
        <v>1</v>
      </c>
      <c r="P43" s="74">
        <v>23</v>
      </c>
      <c r="R43" s="75">
        <v>0.6</v>
      </c>
      <c r="S43" s="74">
        <v>1</v>
      </c>
      <c r="T43" s="74">
        <v>2006</v>
      </c>
      <c r="U43" s="76">
        <v>112</v>
      </c>
      <c r="W43" s="76"/>
      <c r="X43" s="74">
        <v>7</v>
      </c>
      <c r="Y43" s="74">
        <v>3</v>
      </c>
      <c r="Z43" s="74">
        <v>1</v>
      </c>
      <c r="AB43" s="74" t="s">
        <v>304</v>
      </c>
      <c r="AC43" s="76"/>
      <c r="AD43" s="76"/>
      <c r="AE43" s="76"/>
      <c r="AF43" s="76"/>
      <c r="AG43" s="70" t="s">
        <v>305</v>
      </c>
    </row>
    <row r="44" spans="1:33" s="74" customFormat="1" ht="12">
      <c r="A44" s="74" t="s">
        <v>399</v>
      </c>
      <c r="B44" s="74">
        <v>4</v>
      </c>
      <c r="C44" s="74">
        <v>404</v>
      </c>
      <c r="D44" s="74">
        <v>40401</v>
      </c>
      <c r="E44" s="74" t="s">
        <v>395</v>
      </c>
      <c r="F44" s="74" t="s">
        <v>360</v>
      </c>
      <c r="G44" s="74" t="s">
        <v>360</v>
      </c>
      <c r="H44" s="74">
        <v>295691</v>
      </c>
      <c r="I44" s="74">
        <v>957835</v>
      </c>
      <c r="J44" s="74">
        <v>3</v>
      </c>
      <c r="K44" s="74">
        <v>1654</v>
      </c>
      <c r="L44" s="74">
        <v>1</v>
      </c>
      <c r="M44" s="74">
        <v>1</v>
      </c>
      <c r="P44" s="74">
        <v>44</v>
      </c>
      <c r="R44" s="75">
        <v>0.9</v>
      </c>
      <c r="S44" s="74">
        <v>1</v>
      </c>
      <c r="T44" s="74">
        <v>2006</v>
      </c>
      <c r="U44" s="76">
        <v>152</v>
      </c>
      <c r="W44" s="76"/>
      <c r="X44" s="74">
        <v>7</v>
      </c>
      <c r="Y44" s="74">
        <v>3</v>
      </c>
      <c r="Z44" s="74">
        <v>1</v>
      </c>
      <c r="AB44" s="74" t="s">
        <v>304</v>
      </c>
      <c r="AC44" s="76"/>
      <c r="AD44" s="76"/>
      <c r="AE44" s="76"/>
      <c r="AF44" s="76"/>
      <c r="AG44" s="70" t="s">
        <v>305</v>
      </c>
    </row>
    <row r="45" spans="1:33" s="74" customFormat="1" ht="12">
      <c r="A45" s="74" t="s">
        <v>400</v>
      </c>
      <c r="B45" s="74">
        <v>4</v>
      </c>
      <c r="C45" s="74">
        <v>404</v>
      </c>
      <c r="D45" s="74">
        <v>40401</v>
      </c>
      <c r="E45" s="74" t="s">
        <v>395</v>
      </c>
      <c r="F45" s="74" t="s">
        <v>401</v>
      </c>
      <c r="G45" s="74" t="s">
        <v>401</v>
      </c>
      <c r="H45" s="74">
        <v>294413</v>
      </c>
      <c r="I45" s="74">
        <v>955207</v>
      </c>
      <c r="J45" s="74">
        <v>3</v>
      </c>
      <c r="K45" s="74">
        <v>1663</v>
      </c>
      <c r="L45" s="74">
        <v>1</v>
      </c>
      <c r="M45" s="74">
        <v>1</v>
      </c>
      <c r="P45" s="74">
        <v>29</v>
      </c>
      <c r="R45" s="75">
        <v>0.8</v>
      </c>
      <c r="S45" s="74">
        <v>1</v>
      </c>
      <c r="T45" s="74">
        <v>2006</v>
      </c>
      <c r="U45" s="76">
        <v>138</v>
      </c>
      <c r="W45" s="76"/>
      <c r="X45" s="74">
        <v>7</v>
      </c>
      <c r="Y45" s="74">
        <v>3</v>
      </c>
      <c r="Z45" s="74">
        <v>1</v>
      </c>
      <c r="AB45" s="74" t="s">
        <v>304</v>
      </c>
      <c r="AC45" s="76"/>
      <c r="AD45" s="76"/>
      <c r="AE45" s="76"/>
      <c r="AF45" s="76"/>
      <c r="AG45" s="70" t="s">
        <v>305</v>
      </c>
    </row>
    <row r="46" spans="1:33" s="74" customFormat="1" ht="12">
      <c r="A46" s="74" t="s">
        <v>402</v>
      </c>
      <c r="B46" s="74">
        <v>4</v>
      </c>
      <c r="C46" s="74">
        <v>404</v>
      </c>
      <c r="D46" s="74">
        <v>40401</v>
      </c>
      <c r="E46" s="74" t="s">
        <v>403</v>
      </c>
      <c r="F46" s="74" t="s">
        <v>404</v>
      </c>
      <c r="G46" s="74" t="s">
        <v>404</v>
      </c>
      <c r="H46" s="74">
        <v>283219</v>
      </c>
      <c r="I46" s="74">
        <v>941711</v>
      </c>
      <c r="J46" s="74">
        <v>3</v>
      </c>
      <c r="K46" s="74">
        <v>1751</v>
      </c>
      <c r="L46" s="74">
        <v>5</v>
      </c>
      <c r="M46" s="74">
        <v>1</v>
      </c>
      <c r="P46" s="74">
        <v>20</v>
      </c>
      <c r="R46" s="75">
        <v>0.6</v>
      </c>
      <c r="S46" s="74">
        <v>1</v>
      </c>
      <c r="T46" s="74">
        <v>2006</v>
      </c>
      <c r="U46" s="76">
        <v>95</v>
      </c>
      <c r="W46" s="76"/>
      <c r="X46" s="74">
        <v>7</v>
      </c>
      <c r="Y46" s="74">
        <v>3</v>
      </c>
      <c r="Z46" s="74">
        <v>1</v>
      </c>
      <c r="AB46" s="74" t="s">
        <v>304</v>
      </c>
      <c r="AC46" s="76"/>
      <c r="AD46" s="76"/>
      <c r="AE46" s="76"/>
      <c r="AF46" s="76"/>
      <c r="AG46" s="70" t="s">
        <v>305</v>
      </c>
    </row>
    <row r="47" spans="1:33" s="74" customFormat="1" ht="12">
      <c r="A47" s="74" t="s">
        <v>405</v>
      </c>
      <c r="B47" s="74">
        <v>4</v>
      </c>
      <c r="C47" s="74">
        <v>404</v>
      </c>
      <c r="D47" s="74">
        <v>40401</v>
      </c>
      <c r="E47" s="74" t="s">
        <v>403</v>
      </c>
      <c r="F47" s="74" t="s">
        <v>406</v>
      </c>
      <c r="G47" s="74" t="s">
        <v>406</v>
      </c>
      <c r="H47" s="74">
        <v>282050</v>
      </c>
      <c r="I47" s="74">
        <v>941318</v>
      </c>
      <c r="J47" s="74">
        <v>3</v>
      </c>
      <c r="K47" s="74">
        <v>1660</v>
      </c>
      <c r="L47" s="74">
        <v>5</v>
      </c>
      <c r="M47" s="74">
        <v>1</v>
      </c>
      <c r="P47" s="74">
        <v>19</v>
      </c>
      <c r="R47" s="75">
        <v>0.9</v>
      </c>
      <c r="S47" s="74">
        <v>1</v>
      </c>
      <c r="T47" s="74">
        <v>2006</v>
      </c>
      <c r="U47" s="76">
        <v>245</v>
      </c>
      <c r="W47" s="76"/>
      <c r="X47" s="74">
        <v>7</v>
      </c>
      <c r="Y47" s="74">
        <v>3</v>
      </c>
      <c r="Z47" s="74">
        <v>1</v>
      </c>
      <c r="AB47" s="74" t="s">
        <v>304</v>
      </c>
      <c r="AC47" s="76"/>
      <c r="AD47" s="76"/>
      <c r="AE47" s="76"/>
      <c r="AF47" s="76"/>
      <c r="AG47" s="70" t="s">
        <v>305</v>
      </c>
    </row>
    <row r="48" spans="1:33" s="74" customFormat="1" ht="12">
      <c r="A48" s="74" t="s">
        <v>407</v>
      </c>
      <c r="B48" s="74">
        <v>4</v>
      </c>
      <c r="C48" s="74">
        <v>404</v>
      </c>
      <c r="D48" s="74">
        <v>40401</v>
      </c>
      <c r="E48" s="74" t="s">
        <v>403</v>
      </c>
      <c r="F48" s="74" t="s">
        <v>408</v>
      </c>
      <c r="G48" s="74" t="s">
        <v>408</v>
      </c>
      <c r="H48" s="74">
        <v>278820</v>
      </c>
      <c r="I48" s="74">
        <v>939306</v>
      </c>
      <c r="J48" s="74">
        <v>3</v>
      </c>
      <c r="K48" s="74">
        <v>1818</v>
      </c>
      <c r="L48" s="74">
        <v>5</v>
      </c>
      <c r="M48" s="74">
        <v>1</v>
      </c>
      <c r="P48" s="74">
        <v>24</v>
      </c>
      <c r="R48" s="75">
        <v>0.8</v>
      </c>
      <c r="S48" s="74">
        <v>1</v>
      </c>
      <c r="T48" s="74">
        <v>2006</v>
      </c>
      <c r="U48" s="76">
        <v>64</v>
      </c>
      <c r="W48" s="76"/>
      <c r="X48" s="74">
        <v>7</v>
      </c>
      <c r="Y48" s="74">
        <v>3</v>
      </c>
      <c r="Z48" s="74">
        <v>1</v>
      </c>
      <c r="AB48" s="74" t="s">
        <v>304</v>
      </c>
      <c r="AC48" s="76"/>
      <c r="AD48" s="76"/>
      <c r="AE48" s="76"/>
      <c r="AF48" s="76"/>
      <c r="AG48" s="70" t="s">
        <v>305</v>
      </c>
    </row>
    <row r="49" spans="1:33" s="74" customFormat="1" ht="12">
      <c r="A49" s="74" t="s">
        <v>409</v>
      </c>
      <c r="B49" s="74">
        <v>4</v>
      </c>
      <c r="C49" s="74">
        <v>404</v>
      </c>
      <c r="D49" s="74">
        <v>40401</v>
      </c>
      <c r="E49" s="74" t="s">
        <v>403</v>
      </c>
      <c r="F49" s="74" t="s">
        <v>410</v>
      </c>
      <c r="G49" s="74" t="s">
        <v>410</v>
      </c>
      <c r="H49" s="74">
        <v>280386</v>
      </c>
      <c r="I49" s="74">
        <v>941225</v>
      </c>
      <c r="J49" s="74">
        <v>3</v>
      </c>
      <c r="K49" s="74">
        <v>1786</v>
      </c>
      <c r="L49" s="74">
        <v>5</v>
      </c>
      <c r="M49" s="74">
        <v>1</v>
      </c>
      <c r="P49" s="74">
        <v>21</v>
      </c>
      <c r="R49" s="75">
        <v>0.9</v>
      </c>
      <c r="S49" s="74">
        <v>1</v>
      </c>
      <c r="T49" s="74">
        <v>2006</v>
      </c>
      <c r="U49" s="76">
        <v>225</v>
      </c>
      <c r="W49" s="76"/>
      <c r="X49" s="74">
        <v>7</v>
      </c>
      <c r="Y49" s="74">
        <v>3</v>
      </c>
      <c r="Z49" s="74">
        <v>1</v>
      </c>
      <c r="AB49" s="74" t="s">
        <v>304</v>
      </c>
      <c r="AC49" s="76"/>
      <c r="AD49" s="76"/>
      <c r="AE49" s="76"/>
      <c r="AF49" s="76"/>
      <c r="AG49" s="70" t="s">
        <v>305</v>
      </c>
    </row>
    <row r="50" spans="1:33" s="74" customFormat="1" ht="12">
      <c r="A50" s="74" t="s">
        <v>411</v>
      </c>
      <c r="B50" s="74">
        <v>4</v>
      </c>
      <c r="C50" s="74">
        <v>404</v>
      </c>
      <c r="D50" s="74">
        <v>40401</v>
      </c>
      <c r="E50" s="74" t="s">
        <v>403</v>
      </c>
      <c r="F50" s="74" t="s">
        <v>412</v>
      </c>
      <c r="G50" s="74" t="s">
        <v>412</v>
      </c>
      <c r="H50" s="74">
        <v>280853</v>
      </c>
      <c r="I50" s="74">
        <v>942146</v>
      </c>
      <c r="J50" s="74">
        <v>3</v>
      </c>
      <c r="K50" s="74">
        <v>1761</v>
      </c>
      <c r="L50" s="74">
        <v>5</v>
      </c>
      <c r="M50" s="74">
        <v>1</v>
      </c>
      <c r="P50" s="74">
        <v>29</v>
      </c>
      <c r="R50" s="75">
        <v>0.7</v>
      </c>
      <c r="S50" s="74">
        <v>1</v>
      </c>
      <c r="T50" s="74">
        <v>2006</v>
      </c>
      <c r="U50" s="76">
        <v>245</v>
      </c>
      <c r="W50" s="76"/>
      <c r="X50" s="74">
        <v>7</v>
      </c>
      <c r="Y50" s="74">
        <v>3</v>
      </c>
      <c r="Z50" s="74">
        <v>1</v>
      </c>
      <c r="AB50" s="74" t="s">
        <v>304</v>
      </c>
      <c r="AC50" s="76"/>
      <c r="AD50" s="76"/>
      <c r="AE50" s="76"/>
      <c r="AF50" s="76"/>
      <c r="AG50" s="70" t="s">
        <v>305</v>
      </c>
    </row>
    <row r="51" spans="1:33" s="74" customFormat="1" ht="12">
      <c r="A51" s="74" t="s">
        <v>413</v>
      </c>
      <c r="B51" s="74">
        <v>4</v>
      </c>
      <c r="C51" s="74">
        <v>404</v>
      </c>
      <c r="D51" s="74">
        <v>40401</v>
      </c>
      <c r="E51" s="74" t="s">
        <v>414</v>
      </c>
      <c r="F51" s="74" t="s">
        <v>415</v>
      </c>
      <c r="G51" s="74" t="s">
        <v>415</v>
      </c>
      <c r="H51" s="74">
        <v>289975</v>
      </c>
      <c r="I51" s="74">
        <v>955349</v>
      </c>
      <c r="J51" s="74">
        <v>3</v>
      </c>
      <c r="K51" s="74">
        <v>1820</v>
      </c>
      <c r="L51" s="74">
        <v>5</v>
      </c>
      <c r="M51" s="74">
        <v>1</v>
      </c>
      <c r="P51" s="74">
        <v>17</v>
      </c>
      <c r="R51" s="75">
        <v>0.7</v>
      </c>
      <c r="S51" s="74">
        <v>1</v>
      </c>
      <c r="T51" s="74">
        <v>2006</v>
      </c>
      <c r="U51" s="76">
        <v>97</v>
      </c>
      <c r="W51" s="76"/>
      <c r="X51" s="74">
        <v>7</v>
      </c>
      <c r="Y51" s="74">
        <v>3</v>
      </c>
      <c r="Z51" s="74">
        <v>1</v>
      </c>
      <c r="AB51" s="74" t="s">
        <v>304</v>
      </c>
      <c r="AC51" s="76"/>
      <c r="AD51" s="76"/>
      <c r="AE51" s="76"/>
      <c r="AF51" s="76"/>
      <c r="AG51" s="70" t="s">
        <v>305</v>
      </c>
    </row>
    <row r="52" spans="1:33" s="74" customFormat="1" ht="12">
      <c r="A52" s="74" t="s">
        <v>416</v>
      </c>
      <c r="B52" s="74">
        <v>4</v>
      </c>
      <c r="C52" s="74">
        <v>404</v>
      </c>
      <c r="D52" s="74">
        <v>40401</v>
      </c>
      <c r="E52" s="74" t="s">
        <v>414</v>
      </c>
      <c r="F52" s="74" t="s">
        <v>417</v>
      </c>
      <c r="G52" s="74" t="s">
        <v>417</v>
      </c>
      <c r="H52" s="74">
        <v>287423</v>
      </c>
      <c r="I52" s="74">
        <v>952660</v>
      </c>
      <c r="J52" s="74">
        <v>3</v>
      </c>
      <c r="K52" s="74">
        <v>1854</v>
      </c>
      <c r="L52" s="74">
        <v>5</v>
      </c>
      <c r="M52" s="74">
        <v>1</v>
      </c>
      <c r="P52" s="74">
        <v>19</v>
      </c>
      <c r="R52" s="75">
        <v>0.9</v>
      </c>
      <c r="S52" s="74">
        <v>1</v>
      </c>
      <c r="T52" s="74">
        <v>2006</v>
      </c>
      <c r="U52" s="76">
        <v>144</v>
      </c>
      <c r="W52" s="76"/>
      <c r="X52" s="74">
        <v>7</v>
      </c>
      <c r="Y52" s="74">
        <v>3</v>
      </c>
      <c r="Z52" s="74">
        <v>1</v>
      </c>
      <c r="AB52" s="74" t="s">
        <v>304</v>
      </c>
      <c r="AC52" s="76"/>
      <c r="AD52" s="76"/>
      <c r="AE52" s="76"/>
      <c r="AF52" s="76"/>
      <c r="AG52" s="70" t="s">
        <v>305</v>
      </c>
    </row>
    <row r="53" spans="1:33" s="74" customFormat="1" ht="12">
      <c r="A53" s="74" t="s">
        <v>418</v>
      </c>
      <c r="B53" s="74">
        <v>4</v>
      </c>
      <c r="C53" s="74">
        <v>404</v>
      </c>
      <c r="D53" s="74">
        <v>40401</v>
      </c>
      <c r="E53" s="74" t="s">
        <v>414</v>
      </c>
      <c r="F53" s="74" t="s">
        <v>419</v>
      </c>
      <c r="G53" s="74" t="s">
        <v>419</v>
      </c>
      <c r="H53" s="74">
        <v>289874</v>
      </c>
      <c r="I53" s="74">
        <v>955647</v>
      </c>
      <c r="J53" s="74">
        <v>3</v>
      </c>
      <c r="K53" s="74">
        <v>1839</v>
      </c>
      <c r="L53" s="74">
        <v>5</v>
      </c>
      <c r="M53" s="74">
        <v>1</v>
      </c>
      <c r="P53" s="74">
        <v>15</v>
      </c>
      <c r="R53" s="75">
        <v>0.7</v>
      </c>
      <c r="S53" s="74">
        <v>1</v>
      </c>
      <c r="T53" s="74">
        <v>2006</v>
      </c>
      <c r="U53" s="76">
        <v>104</v>
      </c>
      <c r="W53" s="76"/>
      <c r="X53" s="74">
        <v>7</v>
      </c>
      <c r="Y53" s="74">
        <v>3</v>
      </c>
      <c r="Z53" s="74">
        <v>1</v>
      </c>
      <c r="AB53" s="74" t="s">
        <v>304</v>
      </c>
      <c r="AC53" s="76"/>
      <c r="AD53" s="76"/>
      <c r="AE53" s="76"/>
      <c r="AF53" s="76"/>
      <c r="AG53" s="70" t="s">
        <v>305</v>
      </c>
    </row>
    <row r="54" spans="1:33" s="74" customFormat="1" ht="12">
      <c r="A54" s="74" t="s">
        <v>420</v>
      </c>
      <c r="B54" s="74">
        <v>4</v>
      </c>
      <c r="C54" s="74">
        <v>404</v>
      </c>
      <c r="D54" s="74">
        <v>40401</v>
      </c>
      <c r="E54" s="74" t="s">
        <v>414</v>
      </c>
      <c r="F54" s="74" t="s">
        <v>421</v>
      </c>
      <c r="G54" s="74" t="s">
        <v>421</v>
      </c>
      <c r="H54" s="74">
        <v>288550</v>
      </c>
      <c r="I54" s="74">
        <v>949444</v>
      </c>
      <c r="J54" s="74">
        <v>3</v>
      </c>
      <c r="K54" s="74">
        <v>1852</v>
      </c>
      <c r="L54" s="74">
        <v>5</v>
      </c>
      <c r="M54" s="74">
        <v>1</v>
      </c>
      <c r="P54" s="74">
        <v>19</v>
      </c>
      <c r="R54" s="75">
        <v>0.5</v>
      </c>
      <c r="S54" s="74">
        <v>1</v>
      </c>
      <c r="T54" s="74">
        <v>2006</v>
      </c>
      <c r="U54" s="76">
        <v>132</v>
      </c>
      <c r="W54" s="76"/>
      <c r="X54" s="74">
        <v>7</v>
      </c>
      <c r="Y54" s="74">
        <v>3</v>
      </c>
      <c r="Z54" s="74">
        <v>1</v>
      </c>
      <c r="AB54" s="74" t="s">
        <v>304</v>
      </c>
      <c r="AC54" s="76"/>
      <c r="AD54" s="76"/>
      <c r="AE54" s="76"/>
      <c r="AF54" s="76"/>
      <c r="AG54" s="70" t="s">
        <v>305</v>
      </c>
    </row>
    <row r="55" spans="1:33" s="74" customFormat="1" ht="12">
      <c r="A55" s="74" t="s">
        <v>422</v>
      </c>
      <c r="B55" s="74">
        <v>4</v>
      </c>
      <c r="C55" s="74">
        <v>404</v>
      </c>
      <c r="D55" s="74">
        <v>40401</v>
      </c>
      <c r="E55" s="74" t="s">
        <v>414</v>
      </c>
      <c r="F55" s="74" t="s">
        <v>423</v>
      </c>
      <c r="G55" s="74" t="s">
        <v>423</v>
      </c>
      <c r="H55" s="74">
        <v>288303</v>
      </c>
      <c r="I55" s="74">
        <v>951381</v>
      </c>
      <c r="J55" s="74">
        <v>3</v>
      </c>
      <c r="K55" s="74">
        <v>1844</v>
      </c>
      <c r="L55" s="74">
        <v>1</v>
      </c>
      <c r="M55" s="74">
        <v>1</v>
      </c>
      <c r="P55" s="74">
        <v>17</v>
      </c>
      <c r="R55" s="75">
        <v>0.6</v>
      </c>
      <c r="S55" s="74">
        <v>1</v>
      </c>
      <c r="T55" s="74">
        <v>2006</v>
      </c>
      <c r="U55" s="76">
        <v>110</v>
      </c>
      <c r="W55" s="76"/>
      <c r="X55" s="74">
        <v>7</v>
      </c>
      <c r="Y55" s="74">
        <v>3</v>
      </c>
      <c r="Z55" s="74">
        <v>1</v>
      </c>
      <c r="AB55" s="74" t="s">
        <v>304</v>
      </c>
      <c r="AC55" s="76"/>
      <c r="AD55" s="76"/>
      <c r="AE55" s="76"/>
      <c r="AF55" s="76"/>
      <c r="AG55" s="70" t="s">
        <v>305</v>
      </c>
    </row>
    <row r="56" spans="1:33" s="74" customFormat="1" ht="12">
      <c r="A56" s="74" t="s">
        <v>424</v>
      </c>
      <c r="B56" s="74">
        <v>4</v>
      </c>
      <c r="C56" s="74">
        <v>404</v>
      </c>
      <c r="D56" s="74">
        <v>40401</v>
      </c>
      <c r="E56" s="74" t="s">
        <v>414</v>
      </c>
      <c r="F56" s="74" t="s">
        <v>425</v>
      </c>
      <c r="G56" s="74" t="s">
        <v>425</v>
      </c>
      <c r="H56" s="74">
        <v>287801</v>
      </c>
      <c r="I56" s="74">
        <v>950881</v>
      </c>
      <c r="J56" s="74">
        <v>3</v>
      </c>
      <c r="K56" s="74">
        <v>1894</v>
      </c>
      <c r="L56" s="74">
        <v>5</v>
      </c>
      <c r="M56" s="74">
        <v>1</v>
      </c>
      <c r="P56" s="74">
        <v>16</v>
      </c>
      <c r="R56" s="75">
        <v>0.7</v>
      </c>
      <c r="S56" s="74">
        <v>1</v>
      </c>
      <c r="T56" s="74">
        <v>2006</v>
      </c>
      <c r="U56" s="76">
        <v>92</v>
      </c>
      <c r="W56" s="76"/>
      <c r="X56" s="74">
        <v>7</v>
      </c>
      <c r="Y56" s="74">
        <v>3</v>
      </c>
      <c r="Z56" s="74">
        <v>1</v>
      </c>
      <c r="AB56" s="74" t="s">
        <v>304</v>
      </c>
      <c r="AC56" s="76"/>
      <c r="AD56" s="76"/>
      <c r="AE56" s="76"/>
      <c r="AF56" s="76"/>
      <c r="AG56" s="70" t="s">
        <v>305</v>
      </c>
    </row>
    <row r="57" spans="1:33" s="74" customFormat="1" ht="12">
      <c r="A57" s="74" t="s">
        <v>426</v>
      </c>
      <c r="B57" s="74">
        <v>4</v>
      </c>
      <c r="C57" s="74">
        <v>404</v>
      </c>
      <c r="D57" s="74">
        <v>40401</v>
      </c>
      <c r="E57" s="74" t="s">
        <v>414</v>
      </c>
      <c r="F57" s="74" t="s">
        <v>427</v>
      </c>
      <c r="G57" s="74" t="s">
        <v>427</v>
      </c>
      <c r="H57" s="74">
        <v>288788</v>
      </c>
      <c r="I57" s="74">
        <v>954714</v>
      </c>
      <c r="J57" s="74">
        <v>3</v>
      </c>
      <c r="K57" s="74">
        <v>1873</v>
      </c>
      <c r="L57" s="74">
        <v>5</v>
      </c>
      <c r="M57" s="74">
        <v>1</v>
      </c>
      <c r="P57" s="74">
        <v>20</v>
      </c>
      <c r="R57" s="75">
        <v>0.9</v>
      </c>
      <c r="S57" s="74">
        <v>1</v>
      </c>
      <c r="T57" s="74">
        <v>2006</v>
      </c>
      <c r="U57" s="76">
        <v>110</v>
      </c>
      <c r="W57" s="76"/>
      <c r="X57" s="74">
        <v>7</v>
      </c>
      <c r="Y57" s="74">
        <v>3</v>
      </c>
      <c r="Z57" s="74">
        <v>1</v>
      </c>
      <c r="AB57" s="74" t="s">
        <v>304</v>
      </c>
      <c r="AC57" s="76"/>
      <c r="AD57" s="76"/>
      <c r="AE57" s="76"/>
      <c r="AF57" s="76"/>
      <c r="AG57" s="70" t="s">
        <v>305</v>
      </c>
    </row>
    <row r="58" spans="1:33" s="74" customFormat="1" ht="12">
      <c r="A58" s="74" t="s">
        <v>428</v>
      </c>
      <c r="B58" s="74">
        <v>4</v>
      </c>
      <c r="C58" s="74">
        <v>404</v>
      </c>
      <c r="D58" s="74">
        <v>40401</v>
      </c>
      <c r="E58" s="74" t="s">
        <v>414</v>
      </c>
      <c r="F58" s="74" t="s">
        <v>313</v>
      </c>
      <c r="G58" s="74" t="s">
        <v>313</v>
      </c>
      <c r="H58" s="74">
        <v>289918</v>
      </c>
      <c r="I58" s="74">
        <v>950804</v>
      </c>
      <c r="J58" s="74">
        <v>3</v>
      </c>
      <c r="K58" s="74">
        <v>1790</v>
      </c>
      <c r="L58" s="74">
        <v>5</v>
      </c>
      <c r="M58" s="74">
        <v>1</v>
      </c>
      <c r="P58" s="74">
        <v>15</v>
      </c>
      <c r="R58" s="75">
        <v>0.7</v>
      </c>
      <c r="S58" s="74">
        <v>1</v>
      </c>
      <c r="T58" s="74">
        <v>2006</v>
      </c>
      <c r="U58" s="76">
        <v>32</v>
      </c>
      <c r="W58" s="76"/>
      <c r="X58" s="74">
        <v>7</v>
      </c>
      <c r="Y58" s="74">
        <v>3</v>
      </c>
      <c r="Z58" s="74">
        <v>1</v>
      </c>
      <c r="AB58" s="74" t="s">
        <v>304</v>
      </c>
      <c r="AC58" s="76"/>
      <c r="AD58" s="76"/>
      <c r="AE58" s="76"/>
      <c r="AF58" s="76"/>
      <c r="AG58" s="70" t="s">
        <v>305</v>
      </c>
    </row>
    <row r="59" spans="1:33" s="74" customFormat="1" ht="12">
      <c r="A59" s="74" t="s">
        <v>429</v>
      </c>
      <c r="B59" s="74">
        <v>4</v>
      </c>
      <c r="C59" s="74">
        <v>404</v>
      </c>
      <c r="D59" s="74">
        <v>40401</v>
      </c>
      <c r="E59" s="74" t="s">
        <v>414</v>
      </c>
      <c r="F59" s="74" t="s">
        <v>430</v>
      </c>
      <c r="G59" s="74" t="s">
        <v>430</v>
      </c>
      <c r="H59" s="74">
        <v>290334</v>
      </c>
      <c r="I59" s="74">
        <v>981735</v>
      </c>
      <c r="J59" s="74">
        <v>3</v>
      </c>
      <c r="K59" s="74">
        <v>1767</v>
      </c>
      <c r="L59" s="74">
        <v>5</v>
      </c>
      <c r="M59" s="74">
        <v>1</v>
      </c>
      <c r="P59" s="74">
        <v>20</v>
      </c>
      <c r="R59" s="75">
        <v>0.7</v>
      </c>
      <c r="S59" s="74">
        <v>1</v>
      </c>
      <c r="T59" s="74">
        <v>2006</v>
      </c>
      <c r="U59" s="76">
        <v>49</v>
      </c>
      <c r="W59" s="76"/>
      <c r="X59" s="74">
        <v>7</v>
      </c>
      <c r="Y59" s="74">
        <v>3</v>
      </c>
      <c r="Z59" s="74">
        <v>1</v>
      </c>
      <c r="AB59" s="74" t="s">
        <v>304</v>
      </c>
      <c r="AC59" s="76"/>
      <c r="AD59" s="76"/>
      <c r="AE59" s="76"/>
      <c r="AF59" s="76"/>
      <c r="AG59" s="70" t="s">
        <v>305</v>
      </c>
    </row>
    <row r="60" spans="1:33" s="74" customFormat="1" ht="12">
      <c r="A60" s="74" t="s">
        <v>431</v>
      </c>
      <c r="B60" s="74">
        <v>4</v>
      </c>
      <c r="C60" s="74">
        <v>404</v>
      </c>
      <c r="D60" s="74">
        <v>40401</v>
      </c>
      <c r="E60" s="74" t="s">
        <v>414</v>
      </c>
      <c r="F60" s="74" t="s">
        <v>432</v>
      </c>
      <c r="G60" s="74" t="s">
        <v>432</v>
      </c>
      <c r="H60" s="74">
        <v>292565</v>
      </c>
      <c r="I60" s="74">
        <v>957645</v>
      </c>
      <c r="J60" s="74">
        <v>3</v>
      </c>
      <c r="K60" s="74">
        <v>1634</v>
      </c>
      <c r="L60" s="74">
        <v>5</v>
      </c>
      <c r="M60" s="74">
        <v>1</v>
      </c>
      <c r="P60" s="74">
        <v>16</v>
      </c>
      <c r="R60" s="75">
        <v>0.6</v>
      </c>
      <c r="S60" s="74">
        <v>1</v>
      </c>
      <c r="T60" s="74">
        <v>2006</v>
      </c>
      <c r="U60" s="76">
        <v>86</v>
      </c>
      <c r="W60" s="76"/>
      <c r="X60" s="74">
        <v>7</v>
      </c>
      <c r="Y60" s="74">
        <v>3</v>
      </c>
      <c r="Z60" s="74">
        <v>1</v>
      </c>
      <c r="AB60" s="74" t="s">
        <v>304</v>
      </c>
      <c r="AC60" s="76"/>
      <c r="AD60" s="76"/>
      <c r="AE60" s="76"/>
      <c r="AF60" s="76"/>
      <c r="AG60" s="70" t="s">
        <v>305</v>
      </c>
    </row>
    <row r="61" spans="1:33" s="74" customFormat="1" ht="12">
      <c r="A61" s="74" t="s">
        <v>433</v>
      </c>
      <c r="B61" s="74">
        <v>4</v>
      </c>
      <c r="C61" s="74">
        <v>404</v>
      </c>
      <c r="D61" s="74">
        <v>40401</v>
      </c>
      <c r="E61" s="74" t="s">
        <v>434</v>
      </c>
      <c r="F61" s="74" t="s">
        <v>435</v>
      </c>
      <c r="G61" s="74" t="s">
        <v>435</v>
      </c>
      <c r="H61" s="74">
        <v>293330</v>
      </c>
      <c r="I61" s="74">
        <v>960653</v>
      </c>
      <c r="J61" s="74">
        <v>3</v>
      </c>
      <c r="K61" s="74">
        <v>1618</v>
      </c>
      <c r="L61" s="74">
        <v>1</v>
      </c>
      <c r="M61" s="74">
        <v>1</v>
      </c>
      <c r="P61" s="74">
        <v>34</v>
      </c>
      <c r="R61" s="75">
        <v>0.9</v>
      </c>
      <c r="S61" s="74">
        <v>1</v>
      </c>
      <c r="T61" s="74">
        <v>2006</v>
      </c>
      <c r="U61" s="76">
        <v>199</v>
      </c>
      <c r="W61" s="76"/>
      <c r="X61" s="74">
        <v>7</v>
      </c>
      <c r="Y61" s="74">
        <v>3</v>
      </c>
      <c r="Z61" s="74">
        <v>1</v>
      </c>
      <c r="AB61" s="74" t="s">
        <v>304</v>
      </c>
      <c r="AC61" s="76"/>
      <c r="AD61" s="76"/>
      <c r="AE61" s="76"/>
      <c r="AF61" s="76"/>
      <c r="AG61" s="70" t="s">
        <v>305</v>
      </c>
    </row>
    <row r="62" spans="1:33" s="74" customFormat="1" ht="12">
      <c r="A62" s="74" t="s">
        <v>436</v>
      </c>
      <c r="B62" s="74">
        <v>4</v>
      </c>
      <c r="C62" s="74">
        <v>404</v>
      </c>
      <c r="D62" s="74">
        <v>40401</v>
      </c>
      <c r="E62" s="74" t="s">
        <v>434</v>
      </c>
      <c r="F62" s="74" t="s">
        <v>437</v>
      </c>
      <c r="G62" s="74" t="s">
        <v>437</v>
      </c>
      <c r="H62" s="74">
        <v>293242</v>
      </c>
      <c r="I62" s="74">
        <v>961994</v>
      </c>
      <c r="J62" s="74">
        <v>3</v>
      </c>
      <c r="K62" s="74">
        <v>1619</v>
      </c>
      <c r="L62" s="74">
        <v>1</v>
      </c>
      <c r="M62" s="74">
        <v>1</v>
      </c>
      <c r="P62" s="74">
        <v>30</v>
      </c>
      <c r="R62" s="75">
        <v>0.8</v>
      </c>
      <c r="S62" s="74">
        <v>1</v>
      </c>
      <c r="T62" s="74">
        <v>2006</v>
      </c>
      <c r="U62" s="76">
        <v>193</v>
      </c>
      <c r="V62" s="74">
        <v>17</v>
      </c>
      <c r="W62" s="76"/>
      <c r="X62" s="74">
        <v>7</v>
      </c>
      <c r="Y62" s="74">
        <v>3</v>
      </c>
      <c r="Z62" s="74">
        <v>1</v>
      </c>
      <c r="AB62" s="74" t="s">
        <v>304</v>
      </c>
      <c r="AC62" s="76"/>
      <c r="AD62" s="76"/>
      <c r="AE62" s="76"/>
      <c r="AF62" s="76"/>
      <c r="AG62" s="70" t="s">
        <v>305</v>
      </c>
    </row>
    <row r="63" spans="1:33" s="74" customFormat="1" ht="12">
      <c r="A63" s="74" t="s">
        <v>438</v>
      </c>
      <c r="B63" s="74">
        <v>4</v>
      </c>
      <c r="C63" s="74">
        <v>404</v>
      </c>
      <c r="D63" s="74">
        <v>40401</v>
      </c>
      <c r="E63" s="74" t="s">
        <v>439</v>
      </c>
      <c r="F63" s="74" t="s">
        <v>440</v>
      </c>
      <c r="G63" s="74" t="s">
        <v>440</v>
      </c>
      <c r="H63" s="74">
        <v>279741</v>
      </c>
      <c r="I63" s="74">
        <v>964340</v>
      </c>
      <c r="J63" s="74">
        <v>3</v>
      </c>
      <c r="K63" s="74">
        <v>1730</v>
      </c>
      <c r="L63" s="74">
        <v>5</v>
      </c>
      <c r="M63" s="74">
        <v>1</v>
      </c>
      <c r="P63" s="74">
        <v>10</v>
      </c>
      <c r="R63" s="75">
        <v>0.6</v>
      </c>
      <c r="S63" s="74">
        <v>1</v>
      </c>
      <c r="T63" s="74">
        <v>2006</v>
      </c>
      <c r="U63" s="76">
        <v>81</v>
      </c>
      <c r="W63" s="76"/>
      <c r="X63" s="74">
        <v>7</v>
      </c>
      <c r="Y63" s="74">
        <v>3</v>
      </c>
      <c r="Z63" s="74">
        <v>1</v>
      </c>
      <c r="AB63" s="74" t="s">
        <v>304</v>
      </c>
      <c r="AC63" s="76"/>
      <c r="AD63" s="76"/>
      <c r="AE63" s="76"/>
      <c r="AF63" s="76"/>
      <c r="AG63" s="70" t="s">
        <v>305</v>
      </c>
    </row>
    <row r="64" spans="1:33" s="74" customFormat="1" ht="12">
      <c r="A64" s="74" t="s">
        <v>441</v>
      </c>
      <c r="B64" s="74">
        <v>4</v>
      </c>
      <c r="C64" s="74">
        <v>404</v>
      </c>
      <c r="D64" s="74">
        <v>40401</v>
      </c>
      <c r="E64" s="74" t="s">
        <v>439</v>
      </c>
      <c r="F64" s="74" t="s">
        <v>442</v>
      </c>
      <c r="G64" s="74" t="s">
        <v>442</v>
      </c>
      <c r="H64" s="74">
        <v>281952</v>
      </c>
      <c r="I64" s="74">
        <v>965628</v>
      </c>
      <c r="J64" s="74">
        <v>3</v>
      </c>
      <c r="K64" s="74">
        <v>2009</v>
      </c>
      <c r="L64" s="74">
        <v>5</v>
      </c>
      <c r="M64" s="74">
        <v>1</v>
      </c>
      <c r="P64" s="74">
        <v>27</v>
      </c>
      <c r="R64" s="75">
        <v>0.4</v>
      </c>
      <c r="S64" s="74">
        <v>1</v>
      </c>
      <c r="T64" s="74">
        <v>2006</v>
      </c>
      <c r="U64" s="76">
        <v>145</v>
      </c>
      <c r="W64" s="76"/>
      <c r="X64" s="74">
        <v>7</v>
      </c>
      <c r="Y64" s="74">
        <v>3</v>
      </c>
      <c r="Z64" s="74">
        <v>1</v>
      </c>
      <c r="AB64" s="74" t="s">
        <v>304</v>
      </c>
      <c r="AC64" s="76"/>
      <c r="AD64" s="76"/>
      <c r="AE64" s="76"/>
      <c r="AF64" s="76"/>
      <c r="AG64" s="70" t="s">
        <v>305</v>
      </c>
    </row>
    <row r="65" spans="1:33" s="74" customFormat="1" ht="12">
      <c r="A65" s="74" t="s">
        <v>443</v>
      </c>
      <c r="B65" s="74">
        <v>4</v>
      </c>
      <c r="C65" s="74">
        <v>404</v>
      </c>
      <c r="D65" s="74">
        <v>40401</v>
      </c>
      <c r="E65" s="74" t="s">
        <v>439</v>
      </c>
      <c r="F65" s="74" t="s">
        <v>444</v>
      </c>
      <c r="G65" s="74" t="s">
        <v>444</v>
      </c>
      <c r="H65" s="74">
        <v>283409</v>
      </c>
      <c r="I65" s="74">
        <v>969901</v>
      </c>
      <c r="J65" s="74">
        <v>3</v>
      </c>
      <c r="K65" s="74">
        <v>2049</v>
      </c>
      <c r="L65" s="74">
        <v>5</v>
      </c>
      <c r="M65" s="74">
        <v>1</v>
      </c>
      <c r="P65" s="74">
        <v>17</v>
      </c>
      <c r="R65" s="75">
        <v>0.8</v>
      </c>
      <c r="S65" s="74">
        <v>1</v>
      </c>
      <c r="T65" s="74">
        <v>2006</v>
      </c>
      <c r="U65" s="76">
        <v>58</v>
      </c>
      <c r="W65" s="76"/>
      <c r="X65" s="74">
        <v>7</v>
      </c>
      <c r="Y65" s="74">
        <v>3</v>
      </c>
      <c r="Z65" s="74">
        <v>1</v>
      </c>
      <c r="AB65" s="74" t="s">
        <v>304</v>
      </c>
      <c r="AC65" s="76"/>
      <c r="AD65" s="76"/>
      <c r="AE65" s="76"/>
      <c r="AF65" s="76"/>
      <c r="AG65" s="70" t="s">
        <v>305</v>
      </c>
    </row>
    <row r="66" spans="1:33" s="74" customFormat="1" ht="12">
      <c r="A66" s="74" t="s">
        <v>445</v>
      </c>
      <c r="B66" s="74">
        <v>4</v>
      </c>
      <c r="C66" s="74">
        <v>404</v>
      </c>
      <c r="D66" s="74">
        <v>40401</v>
      </c>
      <c r="E66" s="74" t="s">
        <v>439</v>
      </c>
      <c r="F66" s="74" t="s">
        <v>446</v>
      </c>
      <c r="G66" s="74" t="s">
        <v>446</v>
      </c>
      <c r="H66" s="74">
        <v>278899</v>
      </c>
      <c r="I66" s="74">
        <v>971533</v>
      </c>
      <c r="J66" s="74">
        <v>3</v>
      </c>
      <c r="K66" s="74">
        <v>1748</v>
      </c>
      <c r="L66" s="74">
        <v>1</v>
      </c>
      <c r="M66" s="74">
        <v>1</v>
      </c>
      <c r="P66" s="74">
        <v>28</v>
      </c>
      <c r="R66" s="75">
        <v>0.7</v>
      </c>
      <c r="S66" s="74">
        <v>1</v>
      </c>
      <c r="T66" s="74">
        <v>2006</v>
      </c>
      <c r="U66" s="76">
        <v>126</v>
      </c>
      <c r="V66" s="74">
        <v>16</v>
      </c>
      <c r="W66" s="76"/>
      <c r="X66" s="74">
        <v>7</v>
      </c>
      <c r="Y66" s="74">
        <v>3</v>
      </c>
      <c r="Z66" s="74">
        <v>1</v>
      </c>
      <c r="AB66" s="74" t="s">
        <v>304</v>
      </c>
      <c r="AC66" s="76"/>
      <c r="AD66" s="76"/>
      <c r="AE66" s="76"/>
      <c r="AF66" s="76"/>
      <c r="AG66" s="70" t="s">
        <v>305</v>
      </c>
    </row>
    <row r="67" spans="1:33" s="74" customFormat="1" ht="12">
      <c r="A67" s="74" t="s">
        <v>447</v>
      </c>
      <c r="B67" s="74">
        <v>4</v>
      </c>
      <c r="C67" s="74">
        <v>404</v>
      </c>
      <c r="D67" s="74">
        <v>40401</v>
      </c>
      <c r="E67" s="74" t="s">
        <v>439</v>
      </c>
      <c r="F67" s="74" t="s">
        <v>448</v>
      </c>
      <c r="G67" s="74" t="s">
        <v>448</v>
      </c>
      <c r="H67" s="74">
        <v>279923</v>
      </c>
      <c r="I67" s="74">
        <v>971105</v>
      </c>
      <c r="J67" s="74">
        <v>3</v>
      </c>
      <c r="K67" s="74">
        <v>1827</v>
      </c>
      <c r="L67" s="74">
        <v>1</v>
      </c>
      <c r="M67" s="74">
        <v>1</v>
      </c>
      <c r="P67" s="74">
        <v>23</v>
      </c>
      <c r="R67" s="75">
        <v>0.8</v>
      </c>
      <c r="S67" s="74">
        <v>1</v>
      </c>
      <c r="T67" s="74">
        <v>2006</v>
      </c>
      <c r="U67" s="76">
        <v>127</v>
      </c>
      <c r="V67" s="74">
        <v>13</v>
      </c>
      <c r="W67" s="76"/>
      <c r="X67" s="74">
        <v>7</v>
      </c>
      <c r="Y67" s="74">
        <v>3</v>
      </c>
      <c r="Z67" s="74">
        <v>1</v>
      </c>
      <c r="AB67" s="74" t="s">
        <v>304</v>
      </c>
      <c r="AC67" s="76"/>
      <c r="AD67" s="76"/>
      <c r="AE67" s="76"/>
      <c r="AF67" s="76"/>
      <c r="AG67" s="70" t="s">
        <v>305</v>
      </c>
    </row>
    <row r="68" spans="1:33" s="74" customFormat="1" ht="12">
      <c r="A68" s="74" t="s">
        <v>449</v>
      </c>
      <c r="B68" s="74">
        <v>4</v>
      </c>
      <c r="C68" s="74">
        <v>404</v>
      </c>
      <c r="D68" s="74">
        <v>40401</v>
      </c>
      <c r="E68" s="74" t="s">
        <v>439</v>
      </c>
      <c r="F68" s="74" t="s">
        <v>450</v>
      </c>
      <c r="G68" s="74" t="s">
        <v>450</v>
      </c>
      <c r="H68" s="74">
        <v>279735</v>
      </c>
      <c r="I68" s="74">
        <v>972273</v>
      </c>
      <c r="J68" s="74">
        <v>3</v>
      </c>
      <c r="K68" s="74">
        <v>1885</v>
      </c>
      <c r="L68" s="74">
        <v>1</v>
      </c>
      <c r="M68" s="74">
        <v>1</v>
      </c>
      <c r="P68" s="74">
        <v>13</v>
      </c>
      <c r="R68" s="75">
        <v>0.8</v>
      </c>
      <c r="S68" s="74">
        <v>1</v>
      </c>
      <c r="T68" s="74">
        <v>2006</v>
      </c>
      <c r="U68" s="76">
        <v>66</v>
      </c>
      <c r="V68" s="74">
        <v>15</v>
      </c>
      <c r="W68" s="76"/>
      <c r="X68" s="74">
        <v>7</v>
      </c>
      <c r="Y68" s="74">
        <v>3</v>
      </c>
      <c r="Z68" s="74">
        <v>1</v>
      </c>
      <c r="AB68" s="74" t="s">
        <v>304</v>
      </c>
      <c r="AC68" s="76"/>
      <c r="AD68" s="76"/>
      <c r="AE68" s="76"/>
      <c r="AF68" s="76"/>
      <c r="AG68" s="70" t="s">
        <v>305</v>
      </c>
    </row>
    <row r="69" spans="1:33" s="74" customFormat="1" ht="12">
      <c r="A69" s="74" t="s">
        <v>451</v>
      </c>
      <c r="B69" s="74">
        <v>4</v>
      </c>
      <c r="C69" s="74">
        <v>404</v>
      </c>
      <c r="D69" s="74">
        <v>40401</v>
      </c>
      <c r="E69" s="74" t="s">
        <v>321</v>
      </c>
      <c r="F69" s="77" t="s">
        <v>452</v>
      </c>
      <c r="G69" s="74" t="s">
        <v>453</v>
      </c>
      <c r="H69" s="74">
        <v>299570</v>
      </c>
      <c r="I69" s="74">
        <v>950980</v>
      </c>
      <c r="J69" s="74">
        <v>3</v>
      </c>
      <c r="K69" s="74">
        <v>1670</v>
      </c>
      <c r="L69" s="74">
        <v>1</v>
      </c>
      <c r="M69" s="74">
        <v>1</v>
      </c>
      <c r="R69" s="75">
        <v>0.6</v>
      </c>
      <c r="S69" s="74">
        <v>1</v>
      </c>
      <c r="T69" s="74">
        <v>2006</v>
      </c>
      <c r="U69" s="76">
        <v>466</v>
      </c>
      <c r="V69" s="74">
        <v>14</v>
      </c>
      <c r="W69" s="76"/>
      <c r="X69" s="74">
        <v>7</v>
      </c>
      <c r="Y69" s="74">
        <v>3</v>
      </c>
      <c r="Z69" s="74">
        <v>1</v>
      </c>
      <c r="AB69" s="74" t="s">
        <v>304</v>
      </c>
      <c r="AC69" s="76"/>
      <c r="AD69" s="76"/>
      <c r="AE69" s="76"/>
      <c r="AF69" s="76"/>
      <c r="AG69" s="70" t="s">
        <v>305</v>
      </c>
    </row>
    <row r="70" spans="1:33" s="74" customFormat="1" ht="12">
      <c r="A70" s="74" t="s">
        <v>454</v>
      </c>
      <c r="B70" s="74">
        <v>4</v>
      </c>
      <c r="C70" s="74">
        <v>404</v>
      </c>
      <c r="D70" s="74">
        <v>40401</v>
      </c>
      <c r="E70" s="74" t="s">
        <v>307</v>
      </c>
      <c r="F70" s="77" t="s">
        <v>455</v>
      </c>
      <c r="G70" s="74" t="s">
        <v>456</v>
      </c>
      <c r="H70" s="74">
        <v>289949</v>
      </c>
      <c r="I70" s="74">
        <v>945657</v>
      </c>
      <c r="J70" s="74">
        <v>3</v>
      </c>
      <c r="K70" s="74">
        <v>1710</v>
      </c>
      <c r="L70" s="74">
        <v>1</v>
      </c>
      <c r="M70" s="74">
        <v>1</v>
      </c>
      <c r="R70" s="75">
        <v>0.8</v>
      </c>
      <c r="S70" s="74">
        <v>1</v>
      </c>
      <c r="T70" s="74">
        <v>2006</v>
      </c>
      <c r="U70" s="76">
        <v>793</v>
      </c>
      <c r="V70" s="74">
        <v>16</v>
      </c>
      <c r="W70" s="76"/>
      <c r="X70" s="74">
        <v>7</v>
      </c>
      <c r="Y70" s="74">
        <v>3</v>
      </c>
      <c r="Z70" s="74">
        <v>1</v>
      </c>
      <c r="AB70" s="74" t="s">
        <v>304</v>
      </c>
      <c r="AC70" s="76"/>
      <c r="AD70" s="76"/>
      <c r="AE70" s="76"/>
      <c r="AF70" s="76"/>
      <c r="AG70" s="70" t="s">
        <v>305</v>
      </c>
    </row>
    <row r="71" spans="1:33" s="74" customFormat="1" ht="12">
      <c r="A71" s="74" t="s">
        <v>457</v>
      </c>
      <c r="B71" s="74">
        <v>4</v>
      </c>
      <c r="C71" s="74">
        <v>404</v>
      </c>
      <c r="D71" s="74">
        <v>40401</v>
      </c>
      <c r="E71" s="74" t="s">
        <v>458</v>
      </c>
      <c r="F71" s="77" t="s">
        <v>459</v>
      </c>
      <c r="G71" s="74" t="s">
        <v>460</v>
      </c>
      <c r="H71" s="74">
        <v>282815</v>
      </c>
      <c r="I71" s="74">
        <v>945693</v>
      </c>
      <c r="J71" s="74">
        <v>3</v>
      </c>
      <c r="K71" s="74">
        <v>1699</v>
      </c>
      <c r="R71" s="75"/>
      <c r="T71" s="74">
        <v>2006</v>
      </c>
      <c r="U71" s="76"/>
      <c r="W71" s="76"/>
      <c r="AB71" s="74" t="s">
        <v>304</v>
      </c>
      <c r="AC71" s="76"/>
      <c r="AD71" s="76"/>
      <c r="AE71" s="76"/>
      <c r="AF71" s="76"/>
      <c r="AG71" s="70" t="s">
        <v>305</v>
      </c>
    </row>
    <row r="72" spans="1:33" s="74" customFormat="1" ht="12">
      <c r="A72" s="74" t="s">
        <v>461</v>
      </c>
      <c r="B72" s="74">
        <v>4</v>
      </c>
      <c r="C72" s="74">
        <v>404</v>
      </c>
      <c r="D72" s="74">
        <v>40401</v>
      </c>
      <c r="E72" s="74" t="s">
        <v>434</v>
      </c>
      <c r="F72" s="74" t="s">
        <v>462</v>
      </c>
      <c r="G72" s="74" t="s">
        <v>462</v>
      </c>
      <c r="H72" s="74">
        <v>292132</v>
      </c>
      <c r="I72" s="74">
        <v>969490</v>
      </c>
      <c r="J72" s="74">
        <v>3</v>
      </c>
      <c r="K72" s="74">
        <v>1654</v>
      </c>
      <c r="L72" s="74">
        <v>1</v>
      </c>
      <c r="M72" s="74">
        <v>1</v>
      </c>
      <c r="P72" s="74">
        <v>21</v>
      </c>
      <c r="R72" s="75">
        <v>0.1</v>
      </c>
      <c r="S72" s="74">
        <v>1</v>
      </c>
      <c r="T72" s="74">
        <v>2006</v>
      </c>
      <c r="U72" s="76">
        <v>250</v>
      </c>
      <c r="V72" s="74">
        <v>16</v>
      </c>
      <c r="W72" s="76"/>
      <c r="X72" s="74">
        <v>7</v>
      </c>
      <c r="Y72" s="74">
        <v>4</v>
      </c>
      <c r="Z72" s="74">
        <v>1</v>
      </c>
      <c r="AB72" s="74" t="s">
        <v>304</v>
      </c>
      <c r="AC72" s="76"/>
      <c r="AD72" s="76"/>
      <c r="AE72" s="76"/>
      <c r="AF72" s="76"/>
      <c r="AG72" s="70" t="s">
        <v>305</v>
      </c>
    </row>
    <row r="73" spans="1:33" s="74" customFormat="1" ht="12">
      <c r="A73" s="74" t="s">
        <v>463</v>
      </c>
      <c r="B73" s="74">
        <v>4</v>
      </c>
      <c r="C73" s="74">
        <v>404</v>
      </c>
      <c r="D73" s="74">
        <v>40401</v>
      </c>
      <c r="E73" s="74" t="s">
        <v>434</v>
      </c>
      <c r="F73" s="74" t="s">
        <v>464</v>
      </c>
      <c r="G73" s="74" t="s">
        <v>465</v>
      </c>
      <c r="H73" s="74">
        <v>292355</v>
      </c>
      <c r="I73" s="74">
        <v>961249</v>
      </c>
      <c r="J73" s="74">
        <v>3</v>
      </c>
      <c r="K73" s="74">
        <v>1671</v>
      </c>
      <c r="L73" s="74">
        <v>1</v>
      </c>
      <c r="M73" s="74">
        <v>1</v>
      </c>
      <c r="P73" s="74">
        <v>28</v>
      </c>
      <c r="R73" s="75">
        <v>0.09</v>
      </c>
      <c r="S73" s="74">
        <v>1</v>
      </c>
      <c r="T73" s="74">
        <v>2006</v>
      </c>
      <c r="U73" s="76">
        <v>310</v>
      </c>
      <c r="V73" s="74">
        <v>14</v>
      </c>
      <c r="W73" s="76"/>
      <c r="X73" s="74">
        <v>7</v>
      </c>
      <c r="Y73" s="74">
        <v>3</v>
      </c>
      <c r="Z73" s="74">
        <v>1</v>
      </c>
      <c r="AB73" s="74" t="s">
        <v>304</v>
      </c>
      <c r="AC73" s="76"/>
      <c r="AD73" s="76"/>
      <c r="AE73" s="76"/>
      <c r="AF73" s="76"/>
      <c r="AG73" s="70" t="s">
        <v>305</v>
      </c>
    </row>
    <row r="74" spans="1:33" s="74" customFormat="1" ht="12">
      <c r="A74" s="74" t="s">
        <v>466</v>
      </c>
      <c r="B74" s="74">
        <v>4</v>
      </c>
      <c r="C74" s="74">
        <v>404</v>
      </c>
      <c r="D74" s="74">
        <v>40401</v>
      </c>
      <c r="E74" s="74" t="s">
        <v>467</v>
      </c>
      <c r="F74" s="74" t="s">
        <v>468</v>
      </c>
      <c r="G74" s="74" t="s">
        <v>468</v>
      </c>
      <c r="H74" s="74">
        <v>292161</v>
      </c>
      <c r="I74" s="74">
        <v>953266</v>
      </c>
      <c r="J74" s="74">
        <v>3</v>
      </c>
      <c r="K74" s="74">
        <v>1655</v>
      </c>
      <c r="L74" s="74">
        <v>1</v>
      </c>
      <c r="M74" s="74">
        <v>1</v>
      </c>
      <c r="P74" s="74">
        <v>22</v>
      </c>
      <c r="R74" s="75">
        <v>0.3</v>
      </c>
      <c r="S74" s="74">
        <v>1</v>
      </c>
      <c r="T74" s="74">
        <v>2006</v>
      </c>
      <c r="U74" s="76">
        <v>231</v>
      </c>
      <c r="V74" s="74">
        <v>17</v>
      </c>
      <c r="W74" s="76"/>
      <c r="X74" s="74">
        <v>7</v>
      </c>
      <c r="Y74" s="74">
        <v>4</v>
      </c>
      <c r="Z74" s="74">
        <v>1</v>
      </c>
      <c r="AB74" s="74" t="s">
        <v>304</v>
      </c>
      <c r="AC74" s="76"/>
      <c r="AD74" s="76"/>
      <c r="AE74" s="76"/>
      <c r="AF74" s="76"/>
      <c r="AG74" s="70" t="s">
        <v>305</v>
      </c>
    </row>
    <row r="75" spans="1:33" s="74" customFormat="1" ht="12">
      <c r="A75" s="74" t="s">
        <v>469</v>
      </c>
      <c r="B75" s="74">
        <v>4</v>
      </c>
      <c r="C75" s="74">
        <v>404</v>
      </c>
      <c r="D75" s="74">
        <v>40401</v>
      </c>
      <c r="E75" s="74" t="s">
        <v>321</v>
      </c>
      <c r="F75" s="74" t="s">
        <v>470</v>
      </c>
      <c r="G75" s="74" t="s">
        <v>470</v>
      </c>
      <c r="H75" s="74">
        <v>289634</v>
      </c>
      <c r="I75" s="74">
        <v>942841</v>
      </c>
      <c r="J75" s="74">
        <v>3</v>
      </c>
      <c r="K75" s="74">
        <v>1636</v>
      </c>
      <c r="L75" s="74">
        <v>1</v>
      </c>
      <c r="M75" s="74">
        <v>1</v>
      </c>
      <c r="P75" s="74">
        <v>27</v>
      </c>
      <c r="R75" s="75">
        <v>0.2</v>
      </c>
      <c r="S75" s="74">
        <v>1</v>
      </c>
      <c r="T75" s="74">
        <v>2006</v>
      </c>
      <c r="U75" s="76">
        <v>210</v>
      </c>
      <c r="V75" s="74">
        <v>12</v>
      </c>
      <c r="W75" s="76"/>
      <c r="X75" s="74">
        <v>7</v>
      </c>
      <c r="Y75" s="74">
        <v>4</v>
      </c>
      <c r="Z75" s="74">
        <v>1</v>
      </c>
      <c r="AB75" s="74" t="s">
        <v>304</v>
      </c>
      <c r="AC75" s="76"/>
      <c r="AD75" s="76"/>
      <c r="AE75" s="76"/>
      <c r="AF75" s="76"/>
      <c r="AG75" s="70" t="s">
        <v>305</v>
      </c>
    </row>
    <row r="76" spans="1:33" s="74" customFormat="1" ht="12">
      <c r="A76" s="74" t="s">
        <v>471</v>
      </c>
      <c r="B76" s="74">
        <v>4</v>
      </c>
      <c r="C76" s="74">
        <v>404</v>
      </c>
      <c r="D76" s="74">
        <v>40401</v>
      </c>
      <c r="E76" s="74" t="s">
        <v>321</v>
      </c>
      <c r="F76" s="74" t="s">
        <v>472</v>
      </c>
      <c r="G76" s="74" t="s">
        <v>472</v>
      </c>
      <c r="H76" s="74">
        <v>288314</v>
      </c>
      <c r="I76" s="74">
        <v>945489</v>
      </c>
      <c r="J76" s="74">
        <v>3</v>
      </c>
      <c r="K76" s="74">
        <v>1745</v>
      </c>
      <c r="L76" s="74">
        <v>1</v>
      </c>
      <c r="M76" s="74">
        <v>1</v>
      </c>
      <c r="P76" s="74">
        <v>21</v>
      </c>
      <c r="R76" s="75">
        <v>0.2</v>
      </c>
      <c r="S76" s="74">
        <v>1</v>
      </c>
      <c r="T76" s="74">
        <v>2006</v>
      </c>
      <c r="U76" s="76">
        <v>195</v>
      </c>
      <c r="V76" s="74">
        <v>14</v>
      </c>
      <c r="W76" s="76"/>
      <c r="X76" s="74">
        <v>7</v>
      </c>
      <c r="Y76" s="74">
        <v>4</v>
      </c>
      <c r="Z76" s="74">
        <v>1</v>
      </c>
      <c r="AB76" s="74" t="s">
        <v>304</v>
      </c>
      <c r="AC76" s="76"/>
      <c r="AD76" s="76"/>
      <c r="AE76" s="76"/>
      <c r="AF76" s="76"/>
      <c r="AG76" s="70" t="s">
        <v>305</v>
      </c>
    </row>
    <row r="77" spans="1:33" s="74" customFormat="1" ht="12">
      <c r="A77" s="74" t="s">
        <v>473</v>
      </c>
      <c r="B77" s="74">
        <v>4</v>
      </c>
      <c r="C77" s="74">
        <v>404</v>
      </c>
      <c r="D77" s="74">
        <v>40401</v>
      </c>
      <c r="E77" s="74" t="s">
        <v>321</v>
      </c>
      <c r="F77" s="74" t="s">
        <v>474</v>
      </c>
      <c r="G77" s="74" t="s">
        <v>474</v>
      </c>
      <c r="H77" s="74">
        <v>291248</v>
      </c>
      <c r="I77" s="74">
        <v>947614</v>
      </c>
      <c r="J77" s="74">
        <v>3</v>
      </c>
      <c r="K77" s="74">
        <v>1659</v>
      </c>
      <c r="L77" s="74">
        <v>1</v>
      </c>
      <c r="M77" s="74">
        <v>1</v>
      </c>
      <c r="P77" s="74">
        <v>21</v>
      </c>
      <c r="R77" s="75">
        <v>0.2</v>
      </c>
      <c r="S77" s="74">
        <v>1</v>
      </c>
      <c r="T77" s="74">
        <v>2006</v>
      </c>
      <c r="U77" s="76">
        <v>240</v>
      </c>
      <c r="V77" s="74">
        <v>18</v>
      </c>
      <c r="W77" s="76"/>
      <c r="X77" s="74">
        <v>7</v>
      </c>
      <c r="Y77" s="74">
        <v>3</v>
      </c>
      <c r="Z77" s="74">
        <v>1</v>
      </c>
      <c r="AB77" s="74" t="s">
        <v>304</v>
      </c>
      <c r="AC77" s="76"/>
      <c r="AD77" s="76"/>
      <c r="AE77" s="76"/>
      <c r="AF77" s="76"/>
      <c r="AG77" s="70" t="s">
        <v>305</v>
      </c>
    </row>
    <row r="78" spans="1:33" s="74" customFormat="1" ht="12">
      <c r="A78" s="74" t="s">
        <v>475</v>
      </c>
      <c r="B78" s="74">
        <v>4</v>
      </c>
      <c r="C78" s="74">
        <v>404</v>
      </c>
      <c r="D78" s="74">
        <v>40401</v>
      </c>
      <c r="E78" s="74" t="s">
        <v>476</v>
      </c>
      <c r="F78" s="74" t="s">
        <v>477</v>
      </c>
      <c r="G78" s="74" t="s">
        <v>478</v>
      </c>
      <c r="H78" s="74">
        <v>294011</v>
      </c>
      <c r="I78" s="74">
        <v>948443</v>
      </c>
      <c r="J78" s="74">
        <v>3</v>
      </c>
      <c r="K78" s="74">
        <v>1654</v>
      </c>
      <c r="L78" s="74">
        <v>1</v>
      </c>
      <c r="M78" s="74">
        <v>1</v>
      </c>
      <c r="P78" s="74">
        <v>29</v>
      </c>
      <c r="R78" s="75"/>
      <c r="T78" s="74">
        <v>2006</v>
      </c>
      <c r="U78" s="76">
        <v>192</v>
      </c>
      <c r="V78" s="74">
        <v>21</v>
      </c>
      <c r="W78" s="76"/>
      <c r="X78" s="74">
        <v>7</v>
      </c>
      <c r="Y78" s="74">
        <v>3</v>
      </c>
      <c r="Z78" s="74">
        <v>1</v>
      </c>
      <c r="AB78" s="74" t="s">
        <v>304</v>
      </c>
      <c r="AC78" s="76"/>
      <c r="AD78" s="76"/>
      <c r="AE78" s="76"/>
      <c r="AF78" s="76"/>
      <c r="AG78" s="70" t="s">
        <v>305</v>
      </c>
    </row>
    <row r="79" spans="1:33" s="74" customFormat="1" ht="12">
      <c r="A79" s="74" t="s">
        <v>479</v>
      </c>
      <c r="B79" s="74">
        <v>4</v>
      </c>
      <c r="C79" s="74">
        <v>404</v>
      </c>
      <c r="D79" s="74">
        <v>40401</v>
      </c>
      <c r="E79" s="74" t="s">
        <v>476</v>
      </c>
      <c r="F79" s="74" t="s">
        <v>480</v>
      </c>
      <c r="G79" s="74" t="s">
        <v>481</v>
      </c>
      <c r="H79" s="74">
        <v>294540</v>
      </c>
      <c r="I79" s="74">
        <v>945655</v>
      </c>
      <c r="J79" s="74">
        <v>3</v>
      </c>
      <c r="K79" s="74">
        <v>1652</v>
      </c>
      <c r="L79" s="74">
        <v>1</v>
      </c>
      <c r="M79" s="74">
        <v>1</v>
      </c>
      <c r="P79" s="74">
        <v>21</v>
      </c>
      <c r="R79" s="75"/>
      <c r="T79" s="74">
        <v>2006</v>
      </c>
      <c r="U79" s="76">
        <v>220</v>
      </c>
      <c r="V79" s="74">
        <v>18</v>
      </c>
      <c r="W79" s="76"/>
      <c r="X79" s="74">
        <v>7</v>
      </c>
      <c r="Y79" s="74">
        <v>4</v>
      </c>
      <c r="Z79" s="74">
        <v>1</v>
      </c>
      <c r="AB79" s="74" t="s">
        <v>304</v>
      </c>
      <c r="AC79" s="76"/>
      <c r="AD79" s="76"/>
      <c r="AE79" s="76"/>
      <c r="AF79" s="76"/>
      <c r="AG79" s="70" t="s">
        <v>305</v>
      </c>
    </row>
    <row r="80" spans="1:33" s="74" customFormat="1" ht="12">
      <c r="A80" s="74" t="s">
        <v>482</v>
      </c>
      <c r="B80" s="74">
        <v>4</v>
      </c>
      <c r="C80" s="74">
        <v>404</v>
      </c>
      <c r="D80" s="74">
        <v>40401</v>
      </c>
      <c r="E80" s="74" t="s">
        <v>302</v>
      </c>
      <c r="F80" s="74" t="s">
        <v>483</v>
      </c>
      <c r="G80" s="74" t="s">
        <v>483</v>
      </c>
      <c r="H80" s="74">
        <v>297252</v>
      </c>
      <c r="I80" s="74">
        <v>947440</v>
      </c>
      <c r="J80" s="74">
        <v>3</v>
      </c>
      <c r="K80" s="74">
        <v>1654</v>
      </c>
      <c r="L80" s="74">
        <v>5</v>
      </c>
      <c r="M80" s="74">
        <v>1</v>
      </c>
      <c r="P80" s="74">
        <v>95</v>
      </c>
      <c r="R80" s="75">
        <v>0.3</v>
      </c>
      <c r="S80" s="74">
        <v>1</v>
      </c>
      <c r="T80" s="74">
        <v>2007</v>
      </c>
      <c r="U80" s="76">
        <v>134</v>
      </c>
      <c r="V80" s="74">
        <v>15</v>
      </c>
      <c r="W80" s="76"/>
      <c r="X80" s="74">
        <v>7</v>
      </c>
      <c r="Y80" s="74">
        <v>3</v>
      </c>
      <c r="Z80" s="74">
        <v>1</v>
      </c>
      <c r="AB80" s="74" t="s">
        <v>304</v>
      </c>
      <c r="AC80" s="76"/>
      <c r="AD80" s="76">
        <v>22000</v>
      </c>
      <c r="AE80" s="76">
        <v>7700</v>
      </c>
      <c r="AF80" s="76">
        <v>29700</v>
      </c>
      <c r="AG80" s="70" t="s">
        <v>305</v>
      </c>
    </row>
    <row r="81" spans="1:33" s="74" customFormat="1" ht="12">
      <c r="A81" s="74" t="s">
        <v>484</v>
      </c>
      <c r="B81" s="74">
        <v>4</v>
      </c>
      <c r="C81" s="74">
        <v>404</v>
      </c>
      <c r="D81" s="74">
        <v>40401</v>
      </c>
      <c r="E81" s="74" t="s">
        <v>302</v>
      </c>
      <c r="F81" s="74" t="s">
        <v>485</v>
      </c>
      <c r="G81" s="74" t="s">
        <v>485</v>
      </c>
      <c r="H81" s="74">
        <v>295937</v>
      </c>
      <c r="I81" s="74">
        <v>944027</v>
      </c>
      <c r="J81" s="74">
        <v>3</v>
      </c>
      <c r="K81" s="74">
        <v>1770</v>
      </c>
      <c r="L81" s="74">
        <v>5</v>
      </c>
      <c r="M81" s="74">
        <v>1</v>
      </c>
      <c r="P81" s="74">
        <v>137</v>
      </c>
      <c r="R81" s="75">
        <v>0.5</v>
      </c>
      <c r="S81" s="74">
        <v>1</v>
      </c>
      <c r="T81" s="74">
        <v>2007</v>
      </c>
      <c r="U81" s="76">
        <v>137</v>
      </c>
      <c r="W81" s="76"/>
      <c r="X81" s="74">
        <v>7</v>
      </c>
      <c r="Y81" s="74">
        <v>3</v>
      </c>
      <c r="Z81" s="74">
        <v>1</v>
      </c>
      <c r="AB81" s="74" t="s">
        <v>304</v>
      </c>
      <c r="AC81" s="76"/>
      <c r="AD81" s="76"/>
      <c r="AE81" s="76"/>
      <c r="AF81" s="76"/>
      <c r="AG81" s="70" t="s">
        <v>305</v>
      </c>
    </row>
    <row r="82" spans="1:33" s="74" customFormat="1" ht="12">
      <c r="A82" s="74" t="s">
        <v>486</v>
      </c>
      <c r="B82" s="74">
        <v>4</v>
      </c>
      <c r="C82" s="74">
        <v>404</v>
      </c>
      <c r="D82" s="74">
        <v>40401</v>
      </c>
      <c r="E82" s="74" t="s">
        <v>302</v>
      </c>
      <c r="F82" s="74" t="s">
        <v>487</v>
      </c>
      <c r="G82" s="74" t="s">
        <v>487</v>
      </c>
      <c r="H82" s="74">
        <v>295142</v>
      </c>
      <c r="I82" s="74">
        <v>945632</v>
      </c>
      <c r="J82" s="74">
        <v>3</v>
      </c>
      <c r="K82" s="74">
        <v>1670</v>
      </c>
      <c r="L82" s="74">
        <v>5</v>
      </c>
      <c r="M82" s="74">
        <v>1</v>
      </c>
      <c r="P82" s="74">
        <v>67</v>
      </c>
      <c r="R82" s="75">
        <v>0.6</v>
      </c>
      <c r="S82" s="74">
        <v>1</v>
      </c>
      <c r="T82" s="74">
        <v>2007</v>
      </c>
      <c r="U82" s="76">
        <v>67</v>
      </c>
      <c r="W82" s="76"/>
      <c r="X82" s="74">
        <v>7</v>
      </c>
      <c r="Y82" s="74">
        <v>3</v>
      </c>
      <c r="Z82" s="74">
        <v>1</v>
      </c>
      <c r="AB82" s="74" t="s">
        <v>304</v>
      </c>
      <c r="AC82" s="76"/>
      <c r="AD82" s="76"/>
      <c r="AE82" s="76"/>
      <c r="AF82" s="76"/>
      <c r="AG82" s="70" t="s">
        <v>305</v>
      </c>
    </row>
    <row r="83" spans="1:33" s="74" customFormat="1" ht="12">
      <c r="A83" s="74" t="s">
        <v>488</v>
      </c>
      <c r="B83" s="74">
        <v>4</v>
      </c>
      <c r="C83" s="74">
        <v>404</v>
      </c>
      <c r="D83" s="74">
        <v>40401</v>
      </c>
      <c r="E83" s="74" t="s">
        <v>341</v>
      </c>
      <c r="F83" s="74" t="s">
        <v>489</v>
      </c>
      <c r="G83" s="74" t="s">
        <v>489</v>
      </c>
      <c r="H83" s="74">
        <v>300509</v>
      </c>
      <c r="I83" s="74">
        <v>953349</v>
      </c>
      <c r="J83" s="74">
        <v>3</v>
      </c>
      <c r="K83" s="74">
        <v>1705</v>
      </c>
      <c r="L83" s="74">
        <v>5</v>
      </c>
      <c r="M83" s="74">
        <v>1</v>
      </c>
      <c r="P83" s="74">
        <v>185</v>
      </c>
      <c r="R83" s="75">
        <v>0.8</v>
      </c>
      <c r="S83" s="74">
        <v>1</v>
      </c>
      <c r="T83" s="74">
        <v>2007</v>
      </c>
      <c r="U83" s="76">
        <v>138</v>
      </c>
      <c r="V83" s="74">
        <v>20</v>
      </c>
      <c r="W83" s="76"/>
      <c r="X83" s="74">
        <v>7</v>
      </c>
      <c r="Y83" s="74">
        <v>3</v>
      </c>
      <c r="Z83" s="74">
        <v>1</v>
      </c>
      <c r="AB83" s="74" t="s">
        <v>304</v>
      </c>
      <c r="AC83" s="76"/>
      <c r="AD83" s="76">
        <v>10500</v>
      </c>
      <c r="AE83" s="76">
        <v>3675</v>
      </c>
      <c r="AF83" s="76">
        <v>14175</v>
      </c>
      <c r="AG83" s="70" t="s">
        <v>305</v>
      </c>
    </row>
    <row r="84" spans="1:33" s="74" customFormat="1" ht="12">
      <c r="A84" s="74" t="s">
        <v>490</v>
      </c>
      <c r="B84" s="74">
        <v>4</v>
      </c>
      <c r="C84" s="74">
        <v>404</v>
      </c>
      <c r="D84" s="74">
        <v>40401</v>
      </c>
      <c r="E84" s="74" t="s">
        <v>341</v>
      </c>
      <c r="F84" s="74" t="s">
        <v>491</v>
      </c>
      <c r="G84" s="74" t="s">
        <v>491</v>
      </c>
      <c r="H84" s="74">
        <v>300202</v>
      </c>
      <c r="I84" s="74">
        <v>951589</v>
      </c>
      <c r="J84" s="74">
        <v>3</v>
      </c>
      <c r="K84" s="74">
        <v>1769</v>
      </c>
      <c r="L84" s="74">
        <v>5</v>
      </c>
      <c r="M84" s="74">
        <v>1</v>
      </c>
      <c r="P84" s="74">
        <v>110</v>
      </c>
      <c r="R84" s="75">
        <v>0.9</v>
      </c>
      <c r="S84" s="74">
        <v>1</v>
      </c>
      <c r="T84" s="74">
        <v>2007</v>
      </c>
      <c r="U84" s="76">
        <v>142</v>
      </c>
      <c r="W84" s="76"/>
      <c r="X84" s="74">
        <v>7</v>
      </c>
      <c r="Y84" s="74">
        <v>3</v>
      </c>
      <c r="Z84" s="74">
        <v>1</v>
      </c>
      <c r="AB84" s="74" t="s">
        <v>304</v>
      </c>
      <c r="AC84" s="76"/>
      <c r="AD84" s="76">
        <v>13750</v>
      </c>
      <c r="AE84" s="76">
        <v>4812</v>
      </c>
      <c r="AF84" s="76">
        <v>18562</v>
      </c>
      <c r="AG84" s="70" t="s">
        <v>305</v>
      </c>
    </row>
    <row r="85" spans="1:33" s="74" customFormat="1" ht="12">
      <c r="A85" s="74" t="s">
        <v>492</v>
      </c>
      <c r="B85" s="74">
        <v>4</v>
      </c>
      <c r="C85" s="74">
        <v>404</v>
      </c>
      <c r="D85" s="74">
        <v>40401</v>
      </c>
      <c r="E85" s="74" t="s">
        <v>341</v>
      </c>
      <c r="F85" s="74" t="s">
        <v>493</v>
      </c>
      <c r="G85" s="74" t="s">
        <v>493</v>
      </c>
      <c r="H85" s="74">
        <v>301615</v>
      </c>
      <c r="I85" s="74">
        <v>951832</v>
      </c>
      <c r="J85" s="74">
        <v>3</v>
      </c>
      <c r="K85" s="74">
        <v>1649</v>
      </c>
      <c r="L85" s="74">
        <v>5</v>
      </c>
      <c r="M85" s="74">
        <v>1</v>
      </c>
      <c r="P85" s="74">
        <v>51</v>
      </c>
      <c r="R85" s="75">
        <v>51</v>
      </c>
      <c r="S85" s="74">
        <v>1</v>
      </c>
      <c r="T85" s="74">
        <v>2007</v>
      </c>
      <c r="U85" s="76">
        <v>179</v>
      </c>
      <c r="W85" s="76"/>
      <c r="X85" s="74">
        <v>7</v>
      </c>
      <c r="Y85" s="74">
        <v>3</v>
      </c>
      <c r="Z85" s="74">
        <v>1</v>
      </c>
      <c r="AB85" s="74" t="s">
        <v>304</v>
      </c>
      <c r="AC85" s="76"/>
      <c r="AD85" s="76">
        <v>13750</v>
      </c>
      <c r="AE85" s="76">
        <v>5500</v>
      </c>
      <c r="AF85" s="76">
        <v>19250</v>
      </c>
      <c r="AG85" s="70" t="s">
        <v>305</v>
      </c>
    </row>
    <row r="86" spans="1:33" s="74" customFormat="1" ht="12">
      <c r="A86" s="74" t="s">
        <v>494</v>
      </c>
      <c r="B86" s="74">
        <v>4</v>
      </c>
      <c r="C86" s="74">
        <v>404</v>
      </c>
      <c r="D86" s="74">
        <v>40401</v>
      </c>
      <c r="E86" s="74" t="s">
        <v>434</v>
      </c>
      <c r="F86" s="74" t="s">
        <v>495</v>
      </c>
      <c r="G86" s="74" t="s">
        <v>495</v>
      </c>
      <c r="H86" s="74">
        <v>301759</v>
      </c>
      <c r="I86" s="74">
        <v>972015</v>
      </c>
      <c r="J86" s="74">
        <v>3</v>
      </c>
      <c r="K86" s="74">
        <v>1695</v>
      </c>
      <c r="L86" s="74">
        <v>5</v>
      </c>
      <c r="M86" s="74">
        <v>1</v>
      </c>
      <c r="P86" s="74">
        <v>190</v>
      </c>
      <c r="R86" s="75">
        <v>0.7</v>
      </c>
      <c r="S86" s="74">
        <v>1</v>
      </c>
      <c r="T86" s="74">
        <v>2007</v>
      </c>
      <c r="U86" s="76">
        <v>49</v>
      </c>
      <c r="V86" s="74">
        <v>12</v>
      </c>
      <c r="W86" s="76"/>
      <c r="X86" s="74">
        <v>7</v>
      </c>
      <c r="Y86" s="74">
        <v>3</v>
      </c>
      <c r="Z86" s="74">
        <v>1</v>
      </c>
      <c r="AB86" s="74" t="s">
        <v>304</v>
      </c>
      <c r="AC86" s="76"/>
      <c r="AD86" s="76">
        <v>13750</v>
      </c>
      <c r="AE86" s="76">
        <v>4812</v>
      </c>
      <c r="AF86" s="76">
        <v>18562</v>
      </c>
      <c r="AG86" s="70" t="s">
        <v>305</v>
      </c>
    </row>
    <row r="87" spans="1:33" s="74" customFormat="1" ht="12">
      <c r="A87" s="74" t="s">
        <v>496</v>
      </c>
      <c r="B87" s="74">
        <v>4</v>
      </c>
      <c r="C87" s="74">
        <v>404</v>
      </c>
      <c r="D87" s="74">
        <v>40401</v>
      </c>
      <c r="E87" s="74" t="s">
        <v>497</v>
      </c>
      <c r="F87" s="74" t="s">
        <v>498</v>
      </c>
      <c r="G87" s="74" t="s">
        <v>498</v>
      </c>
      <c r="H87" s="74">
        <v>370124</v>
      </c>
      <c r="I87" s="74">
        <v>841835</v>
      </c>
      <c r="J87" s="74">
        <v>3</v>
      </c>
      <c r="K87" s="74">
        <v>1842</v>
      </c>
      <c r="L87" s="74">
        <v>5</v>
      </c>
      <c r="M87" s="74">
        <v>1</v>
      </c>
      <c r="P87" s="74">
        <v>154</v>
      </c>
      <c r="R87" s="75">
        <v>0.8</v>
      </c>
      <c r="S87" s="74">
        <v>1</v>
      </c>
      <c r="T87" s="74">
        <v>2007</v>
      </c>
      <c r="U87" s="76">
        <v>92</v>
      </c>
      <c r="W87" s="76"/>
      <c r="X87" s="74">
        <v>7</v>
      </c>
      <c r="Y87" s="74">
        <v>3</v>
      </c>
      <c r="Z87" s="74">
        <v>1</v>
      </c>
      <c r="AB87" s="74" t="s">
        <v>304</v>
      </c>
      <c r="AC87" s="76"/>
      <c r="AD87" s="76">
        <v>22000</v>
      </c>
      <c r="AE87" s="76">
        <v>6600</v>
      </c>
      <c r="AF87" s="76">
        <v>28600</v>
      </c>
      <c r="AG87" s="70" t="s">
        <v>305</v>
      </c>
    </row>
    <row r="88" spans="1:33" s="74" customFormat="1" ht="12">
      <c r="A88" s="74" t="s">
        <v>499</v>
      </c>
      <c r="B88" s="74">
        <v>4</v>
      </c>
      <c r="C88" s="74">
        <v>404</v>
      </c>
      <c r="D88" s="74">
        <v>40401</v>
      </c>
      <c r="E88" s="74" t="s">
        <v>467</v>
      </c>
      <c r="F88" s="74" t="s">
        <v>500</v>
      </c>
      <c r="G88" s="74" t="s">
        <v>500</v>
      </c>
      <c r="H88" s="74">
        <v>296825</v>
      </c>
      <c r="I88" s="74">
        <v>956738</v>
      </c>
      <c r="J88" s="74">
        <v>3</v>
      </c>
      <c r="K88" s="74">
        <v>1604</v>
      </c>
      <c r="L88" s="74">
        <v>5</v>
      </c>
      <c r="M88" s="74">
        <v>1</v>
      </c>
      <c r="P88" s="74">
        <v>232</v>
      </c>
      <c r="R88" s="75">
        <v>0.7</v>
      </c>
      <c r="S88" s="74">
        <v>1</v>
      </c>
      <c r="T88" s="74">
        <v>2007</v>
      </c>
      <c r="U88" s="76">
        <v>232</v>
      </c>
      <c r="W88" s="76"/>
      <c r="X88" s="74">
        <v>7</v>
      </c>
      <c r="Y88" s="74">
        <v>3</v>
      </c>
      <c r="Z88" s="74">
        <v>1</v>
      </c>
      <c r="AB88" s="74" t="s">
        <v>304</v>
      </c>
      <c r="AC88" s="76"/>
      <c r="AD88" s="76">
        <v>22000</v>
      </c>
      <c r="AE88" s="76">
        <v>6600</v>
      </c>
      <c r="AF88" s="76">
        <v>28600</v>
      </c>
      <c r="AG88" s="70" t="s">
        <v>305</v>
      </c>
    </row>
    <row r="89" spans="1:33" s="74" customFormat="1" ht="12">
      <c r="A89" s="74" t="s">
        <v>501</v>
      </c>
      <c r="B89" s="74">
        <v>4</v>
      </c>
      <c r="C89" s="74">
        <v>404</v>
      </c>
      <c r="D89" s="74">
        <v>40401</v>
      </c>
      <c r="E89" s="74" t="s">
        <v>502</v>
      </c>
      <c r="F89" s="74" t="s">
        <v>503</v>
      </c>
      <c r="G89" s="74" t="s">
        <v>503</v>
      </c>
      <c r="H89" s="74">
        <v>292111</v>
      </c>
      <c r="I89" s="74">
        <v>954118</v>
      </c>
      <c r="J89" s="74">
        <v>3</v>
      </c>
      <c r="K89" s="74">
        <v>1500</v>
      </c>
      <c r="L89" s="74">
        <v>1</v>
      </c>
      <c r="M89" s="74">
        <v>1</v>
      </c>
      <c r="P89" s="74">
        <v>135</v>
      </c>
      <c r="R89" s="75">
        <v>0.5</v>
      </c>
      <c r="S89" s="74">
        <v>1</v>
      </c>
      <c r="T89" s="74">
        <v>2007</v>
      </c>
      <c r="U89" s="76">
        <v>135</v>
      </c>
      <c r="W89" s="76"/>
      <c r="X89" s="74">
        <v>7</v>
      </c>
      <c r="Y89" s="74">
        <v>3</v>
      </c>
      <c r="Z89" s="74">
        <v>1</v>
      </c>
      <c r="AB89" s="74" t="s">
        <v>304</v>
      </c>
      <c r="AC89" s="76"/>
      <c r="AD89" s="76">
        <v>38500</v>
      </c>
      <c r="AE89" s="76">
        <v>13475</v>
      </c>
      <c r="AF89" s="76">
        <v>51975</v>
      </c>
      <c r="AG89" s="70" t="s">
        <v>305</v>
      </c>
    </row>
    <row r="90" spans="1:33" s="74" customFormat="1" ht="12">
      <c r="A90" s="74" t="s">
        <v>504</v>
      </c>
      <c r="B90" s="74">
        <v>4</v>
      </c>
      <c r="C90" s="74">
        <v>404</v>
      </c>
      <c r="D90" s="74">
        <v>40401</v>
      </c>
      <c r="E90" s="74" t="s">
        <v>307</v>
      </c>
      <c r="F90" s="74" t="s">
        <v>505</v>
      </c>
      <c r="G90" s="74" t="s">
        <v>505</v>
      </c>
      <c r="H90" s="74">
        <v>294365</v>
      </c>
      <c r="I90" s="74">
        <v>958985</v>
      </c>
      <c r="J90" s="74">
        <v>3</v>
      </c>
      <c r="K90" s="74">
        <v>1450</v>
      </c>
      <c r="L90" s="74">
        <v>1</v>
      </c>
      <c r="M90" s="74">
        <v>1</v>
      </c>
      <c r="P90" s="74">
        <v>88</v>
      </c>
      <c r="R90" s="75">
        <v>0.7</v>
      </c>
      <c r="S90" s="74">
        <v>1</v>
      </c>
      <c r="T90" s="74">
        <v>2007</v>
      </c>
      <c r="U90" s="76">
        <v>88</v>
      </c>
      <c r="W90" s="76"/>
      <c r="X90" s="74">
        <v>7</v>
      </c>
      <c r="Y90" s="74">
        <v>3</v>
      </c>
      <c r="Z90" s="74">
        <v>1</v>
      </c>
      <c r="AB90" s="74" t="s">
        <v>304</v>
      </c>
      <c r="AC90" s="76"/>
      <c r="AD90" s="76">
        <v>18600</v>
      </c>
      <c r="AE90" s="76">
        <v>6510</v>
      </c>
      <c r="AF90" s="76">
        <v>25110</v>
      </c>
      <c r="AG90" s="70" t="s">
        <v>305</v>
      </c>
    </row>
    <row r="91" spans="1:33" s="74" customFormat="1" ht="12">
      <c r="A91" s="74" t="s">
        <v>506</v>
      </c>
      <c r="B91" s="74">
        <v>4</v>
      </c>
      <c r="C91" s="74">
        <v>404</v>
      </c>
      <c r="D91" s="74">
        <v>40401</v>
      </c>
      <c r="E91" s="74" t="s">
        <v>403</v>
      </c>
      <c r="F91" s="74" t="s">
        <v>412</v>
      </c>
      <c r="G91" s="74" t="s">
        <v>412</v>
      </c>
      <c r="H91" s="74">
        <v>280068</v>
      </c>
      <c r="I91" s="74">
        <v>941309</v>
      </c>
      <c r="J91" s="74">
        <v>3</v>
      </c>
      <c r="K91" s="74">
        <v>2021</v>
      </c>
      <c r="L91" s="74">
        <v>5</v>
      </c>
      <c r="M91" s="74">
        <v>1</v>
      </c>
      <c r="P91" s="74">
        <v>10</v>
      </c>
      <c r="R91" s="75">
        <v>0.4</v>
      </c>
      <c r="S91" s="74">
        <v>1</v>
      </c>
      <c r="T91" s="74">
        <v>2007</v>
      </c>
      <c r="U91" s="76">
        <v>88</v>
      </c>
      <c r="W91" s="76"/>
      <c r="X91" s="74">
        <v>7</v>
      </c>
      <c r="Y91" s="74">
        <v>3</v>
      </c>
      <c r="Z91" s="74">
        <v>1</v>
      </c>
      <c r="AB91" s="74" t="s">
        <v>304</v>
      </c>
      <c r="AC91" s="76"/>
      <c r="AD91" s="76">
        <v>22000</v>
      </c>
      <c r="AE91" s="76">
        <v>6600</v>
      </c>
      <c r="AF91" s="76">
        <v>28600</v>
      </c>
      <c r="AG91" s="70" t="s">
        <v>305</v>
      </c>
    </row>
    <row r="92" spans="1:33" s="74" customFormat="1" ht="12">
      <c r="A92" s="74" t="s">
        <v>507</v>
      </c>
      <c r="B92" s="74">
        <v>4</v>
      </c>
      <c r="C92" s="74">
        <v>404</v>
      </c>
      <c r="D92" s="74">
        <v>40401</v>
      </c>
      <c r="E92" s="74" t="s">
        <v>403</v>
      </c>
      <c r="F92" s="74" t="s">
        <v>508</v>
      </c>
      <c r="G92" s="74" t="s">
        <v>508</v>
      </c>
      <c r="H92" s="74">
        <v>281254</v>
      </c>
      <c r="I92" s="74">
        <v>937404</v>
      </c>
      <c r="J92" s="74">
        <v>3</v>
      </c>
      <c r="K92" s="74">
        <v>2084</v>
      </c>
      <c r="L92" s="74">
        <v>5</v>
      </c>
      <c r="M92" s="74">
        <v>1</v>
      </c>
      <c r="P92" s="74">
        <v>24</v>
      </c>
      <c r="R92" s="75">
        <v>0.5</v>
      </c>
      <c r="S92" s="74">
        <v>1</v>
      </c>
      <c r="T92" s="74">
        <v>2007</v>
      </c>
      <c r="U92" s="76">
        <v>228</v>
      </c>
      <c r="W92" s="76"/>
      <c r="X92" s="74">
        <v>7</v>
      </c>
      <c r="Y92" s="74">
        <v>3</v>
      </c>
      <c r="Z92" s="74">
        <v>1</v>
      </c>
      <c r="AB92" s="74" t="s">
        <v>304</v>
      </c>
      <c r="AC92" s="76"/>
      <c r="AD92" s="76">
        <v>22000</v>
      </c>
      <c r="AE92" s="76">
        <v>6600</v>
      </c>
      <c r="AF92" s="76">
        <v>28600</v>
      </c>
      <c r="AG92" s="70" t="s">
        <v>305</v>
      </c>
    </row>
    <row r="93" spans="1:33" s="74" customFormat="1" ht="12">
      <c r="A93" s="74" t="s">
        <v>509</v>
      </c>
      <c r="B93" s="74">
        <v>4</v>
      </c>
      <c r="C93" s="74">
        <v>404</v>
      </c>
      <c r="D93" s="74">
        <v>40401</v>
      </c>
      <c r="E93" s="74" t="s">
        <v>403</v>
      </c>
      <c r="F93" s="74" t="s">
        <v>510</v>
      </c>
      <c r="G93" s="74" t="s">
        <v>510</v>
      </c>
      <c r="H93" s="74">
        <v>281611</v>
      </c>
      <c r="I93" s="74">
        <v>938245</v>
      </c>
      <c r="J93" s="74">
        <v>3</v>
      </c>
      <c r="K93" s="74">
        <v>1709</v>
      </c>
      <c r="L93" s="74">
        <v>5</v>
      </c>
      <c r="M93" s="74">
        <v>1</v>
      </c>
      <c r="P93" s="74">
        <v>26</v>
      </c>
      <c r="R93" s="75">
        <v>0.8</v>
      </c>
      <c r="S93" s="74">
        <v>1</v>
      </c>
      <c r="T93" s="74">
        <v>2007</v>
      </c>
      <c r="U93" s="76">
        <v>216</v>
      </c>
      <c r="V93" s="74">
        <v>15</v>
      </c>
      <c r="W93" s="76"/>
      <c r="X93" s="74">
        <v>7</v>
      </c>
      <c r="Y93" s="74">
        <v>3</v>
      </c>
      <c r="Z93" s="74">
        <v>1</v>
      </c>
      <c r="AB93" s="74" t="s">
        <v>304</v>
      </c>
      <c r="AC93" s="76"/>
      <c r="AD93" s="76">
        <v>22000</v>
      </c>
      <c r="AE93" s="76">
        <v>6600</v>
      </c>
      <c r="AF93" s="76">
        <v>28600</v>
      </c>
      <c r="AG93" s="70" t="s">
        <v>305</v>
      </c>
    </row>
    <row r="94" spans="1:33" s="74" customFormat="1" ht="12">
      <c r="A94" s="74" t="s">
        <v>511</v>
      </c>
      <c r="B94" s="74">
        <v>4</v>
      </c>
      <c r="C94" s="74">
        <v>404</v>
      </c>
      <c r="D94" s="74">
        <v>40401</v>
      </c>
      <c r="E94" s="74" t="s">
        <v>403</v>
      </c>
      <c r="F94" s="74" t="s">
        <v>512</v>
      </c>
      <c r="G94" s="74" t="s">
        <v>512</v>
      </c>
      <c r="H94" s="74">
        <v>283610</v>
      </c>
      <c r="I94" s="74">
        <v>938903</v>
      </c>
      <c r="J94" s="74">
        <v>3</v>
      </c>
      <c r="K94" s="74">
        <v>1720</v>
      </c>
      <c r="L94" s="74">
        <v>1</v>
      </c>
      <c r="M94" s="74">
        <v>1</v>
      </c>
      <c r="R94" s="75">
        <v>0.9</v>
      </c>
      <c r="S94" s="74">
        <v>1</v>
      </c>
      <c r="T94" s="74">
        <v>2007</v>
      </c>
      <c r="U94" s="76">
        <v>155</v>
      </c>
      <c r="W94" s="76"/>
      <c r="X94" s="74">
        <v>7</v>
      </c>
      <c r="Y94" s="74">
        <v>3</v>
      </c>
      <c r="Z94" s="74">
        <v>1</v>
      </c>
      <c r="AB94" s="74" t="s">
        <v>304</v>
      </c>
      <c r="AC94" s="76"/>
      <c r="AD94" s="76"/>
      <c r="AE94" s="76">
        <v>6200</v>
      </c>
      <c r="AF94" s="76"/>
      <c r="AG94" s="70" t="s">
        <v>305</v>
      </c>
    </row>
    <row r="95" spans="1:33" s="74" customFormat="1" ht="12">
      <c r="A95" s="74" t="s">
        <v>513</v>
      </c>
      <c r="B95" s="74">
        <v>4</v>
      </c>
      <c r="C95" s="74">
        <v>404</v>
      </c>
      <c r="D95" s="74">
        <v>40401</v>
      </c>
      <c r="E95" s="74" t="s">
        <v>310</v>
      </c>
      <c r="F95" s="74" t="s">
        <v>514</v>
      </c>
      <c r="G95" s="74" t="s">
        <v>514</v>
      </c>
      <c r="H95" s="74">
        <v>290434</v>
      </c>
      <c r="I95" s="74">
        <v>950577</v>
      </c>
      <c r="J95" s="74">
        <v>3</v>
      </c>
      <c r="K95" s="74">
        <v>1675</v>
      </c>
      <c r="L95" s="74">
        <v>5</v>
      </c>
      <c r="M95" s="74">
        <v>1</v>
      </c>
      <c r="P95" s="74">
        <v>26</v>
      </c>
      <c r="R95" s="75">
        <v>0.6</v>
      </c>
      <c r="S95" s="74">
        <v>1</v>
      </c>
      <c r="T95" s="74">
        <v>2007</v>
      </c>
      <c r="U95" s="76">
        <v>157</v>
      </c>
      <c r="V95" s="74">
        <v>16</v>
      </c>
      <c r="W95" s="76"/>
      <c r="X95" s="74">
        <v>7</v>
      </c>
      <c r="Y95" s="74">
        <v>3</v>
      </c>
      <c r="Z95" s="74">
        <v>1</v>
      </c>
      <c r="AB95" s="74" t="s">
        <v>304</v>
      </c>
      <c r="AC95" s="76"/>
      <c r="AD95" s="76">
        <v>26000</v>
      </c>
      <c r="AE95" s="76">
        <v>90100</v>
      </c>
      <c r="AF95" s="76">
        <v>35100</v>
      </c>
      <c r="AG95" s="70" t="s">
        <v>305</v>
      </c>
    </row>
    <row r="96" spans="1:33" s="74" customFormat="1" ht="12">
      <c r="A96" s="74" t="s">
        <v>515</v>
      </c>
      <c r="B96" s="74">
        <v>4</v>
      </c>
      <c r="C96" s="74">
        <v>404</v>
      </c>
      <c r="D96" s="74">
        <v>40401</v>
      </c>
      <c r="E96" s="74" t="s">
        <v>414</v>
      </c>
      <c r="F96" s="74" t="s">
        <v>516</v>
      </c>
      <c r="G96" s="74" t="s">
        <v>516</v>
      </c>
      <c r="H96" s="74">
        <v>291692</v>
      </c>
      <c r="I96" s="74">
        <v>951507</v>
      </c>
      <c r="J96" s="74">
        <v>3</v>
      </c>
      <c r="K96" s="74">
        <v>1908</v>
      </c>
      <c r="L96" s="74">
        <v>5</v>
      </c>
      <c r="M96" s="74">
        <v>1</v>
      </c>
      <c r="P96" s="74">
        <v>9</v>
      </c>
      <c r="R96" s="75">
        <v>0.7</v>
      </c>
      <c r="S96" s="74">
        <v>1</v>
      </c>
      <c r="T96" s="74">
        <v>2007</v>
      </c>
      <c r="U96" s="76">
        <v>70</v>
      </c>
      <c r="W96" s="76"/>
      <c r="X96" s="74">
        <v>7</v>
      </c>
      <c r="Y96" s="74">
        <v>3</v>
      </c>
      <c r="Z96" s="74">
        <v>1</v>
      </c>
      <c r="AB96" s="74" t="s">
        <v>304</v>
      </c>
      <c r="AC96" s="76"/>
      <c r="AD96" s="76">
        <v>35500</v>
      </c>
      <c r="AE96" s="76">
        <v>12425</v>
      </c>
      <c r="AF96" s="76">
        <v>47925</v>
      </c>
      <c r="AG96" s="70" t="s">
        <v>305</v>
      </c>
    </row>
    <row r="97" spans="1:33" s="74" customFormat="1" ht="12">
      <c r="A97" s="74" t="s">
        <v>517</v>
      </c>
      <c r="B97" s="74">
        <v>4</v>
      </c>
      <c r="C97" s="74">
        <v>404</v>
      </c>
      <c r="D97" s="74">
        <v>40401</v>
      </c>
      <c r="E97" s="74" t="s">
        <v>414</v>
      </c>
      <c r="F97" s="74" t="s">
        <v>518</v>
      </c>
      <c r="G97" s="74" t="s">
        <v>518</v>
      </c>
      <c r="H97" s="74">
        <v>288846</v>
      </c>
      <c r="I97" s="74">
        <v>956354</v>
      </c>
      <c r="J97" s="74">
        <v>3</v>
      </c>
      <c r="K97" s="74">
        <v>1780</v>
      </c>
      <c r="L97" s="74">
        <v>5</v>
      </c>
      <c r="M97" s="74">
        <v>1</v>
      </c>
      <c r="P97" s="74">
        <v>44</v>
      </c>
      <c r="R97" s="75">
        <v>0.6</v>
      </c>
      <c r="S97" s="74">
        <v>1</v>
      </c>
      <c r="T97" s="74">
        <v>2007</v>
      </c>
      <c r="U97" s="76">
        <v>279</v>
      </c>
      <c r="W97" s="76"/>
      <c r="X97" s="74">
        <v>7</v>
      </c>
      <c r="Y97" s="74">
        <v>3</v>
      </c>
      <c r="Z97" s="74">
        <v>1</v>
      </c>
      <c r="AB97" s="74" t="s">
        <v>304</v>
      </c>
      <c r="AC97" s="76"/>
      <c r="AD97" s="76">
        <v>27500</v>
      </c>
      <c r="AE97" s="76">
        <v>9625</v>
      </c>
      <c r="AF97" s="76">
        <v>37125</v>
      </c>
      <c r="AG97" s="70" t="s">
        <v>305</v>
      </c>
    </row>
    <row r="98" spans="1:33" s="74" customFormat="1" ht="12">
      <c r="A98" s="74" t="s">
        <v>519</v>
      </c>
      <c r="B98" s="74">
        <v>4</v>
      </c>
      <c r="C98" s="74">
        <v>404</v>
      </c>
      <c r="D98" s="74">
        <v>40401</v>
      </c>
      <c r="E98" s="74" t="s">
        <v>414</v>
      </c>
      <c r="F98" s="74" t="s">
        <v>520</v>
      </c>
      <c r="G98" s="74" t="s">
        <v>520</v>
      </c>
      <c r="H98" s="74">
        <v>288946</v>
      </c>
      <c r="I98" s="74">
        <v>955694</v>
      </c>
      <c r="J98" s="74">
        <v>3</v>
      </c>
      <c r="K98" s="74">
        <v>1660</v>
      </c>
      <c r="L98" s="74">
        <v>1</v>
      </c>
      <c r="M98" s="74">
        <v>1</v>
      </c>
      <c r="P98" s="74">
        <v>57</v>
      </c>
      <c r="R98" s="75">
        <v>0.7</v>
      </c>
      <c r="S98" s="74">
        <v>1</v>
      </c>
      <c r="T98" s="74">
        <v>2007</v>
      </c>
      <c r="U98" s="76">
        <v>57</v>
      </c>
      <c r="V98" s="74">
        <v>16</v>
      </c>
      <c r="W98" s="76"/>
      <c r="X98" s="74">
        <v>7</v>
      </c>
      <c r="Y98" s="74">
        <v>3</v>
      </c>
      <c r="Z98" s="74">
        <v>1</v>
      </c>
      <c r="AB98" s="74" t="s">
        <v>304</v>
      </c>
      <c r="AC98" s="76"/>
      <c r="AD98" s="76">
        <v>19000</v>
      </c>
      <c r="AE98" s="76">
        <v>6650</v>
      </c>
      <c r="AF98" s="76">
        <v>25650</v>
      </c>
      <c r="AG98" s="70" t="s">
        <v>305</v>
      </c>
    </row>
    <row r="99" spans="1:33" s="74" customFormat="1" ht="12">
      <c r="A99" s="74" t="s">
        <v>521</v>
      </c>
      <c r="B99" s="74">
        <v>4</v>
      </c>
      <c r="C99" s="74">
        <v>404</v>
      </c>
      <c r="D99" s="74">
        <v>40401</v>
      </c>
      <c r="E99" s="74" t="s">
        <v>414</v>
      </c>
      <c r="F99" s="74" t="s">
        <v>522</v>
      </c>
      <c r="G99" s="74" t="s">
        <v>522</v>
      </c>
      <c r="H99" s="74">
        <v>285695</v>
      </c>
      <c r="I99" s="74">
        <v>957105</v>
      </c>
      <c r="J99" s="74">
        <v>3</v>
      </c>
      <c r="K99" s="74">
        <v>1670</v>
      </c>
      <c r="L99" s="74">
        <v>5</v>
      </c>
      <c r="M99" s="74">
        <v>1</v>
      </c>
      <c r="P99" s="74">
        <v>44</v>
      </c>
      <c r="R99" s="75">
        <v>0.9</v>
      </c>
      <c r="S99" s="74">
        <v>1</v>
      </c>
      <c r="T99" s="74">
        <v>2007</v>
      </c>
      <c r="U99" s="76">
        <v>279</v>
      </c>
      <c r="W99" s="76"/>
      <c r="X99" s="74">
        <v>7</v>
      </c>
      <c r="Y99" s="74">
        <v>3</v>
      </c>
      <c r="Z99" s="74">
        <v>1</v>
      </c>
      <c r="AB99" s="74" t="s">
        <v>304</v>
      </c>
      <c r="AC99" s="76"/>
      <c r="AD99" s="76">
        <v>22000</v>
      </c>
      <c r="AE99" s="76">
        <v>7700</v>
      </c>
      <c r="AF99" s="76">
        <v>29700</v>
      </c>
      <c r="AG99" s="70" t="s">
        <v>305</v>
      </c>
    </row>
    <row r="100" spans="1:33" s="74" customFormat="1" ht="12">
      <c r="A100" s="74" t="s">
        <v>523</v>
      </c>
      <c r="B100" s="74">
        <v>4</v>
      </c>
      <c r="C100" s="74">
        <v>404</v>
      </c>
      <c r="D100" s="74">
        <v>40401</v>
      </c>
      <c r="E100" s="74" t="s">
        <v>414</v>
      </c>
      <c r="F100" s="74" t="s">
        <v>524</v>
      </c>
      <c r="G100" s="74" t="s">
        <v>524</v>
      </c>
      <c r="H100" s="74">
        <v>291426</v>
      </c>
      <c r="I100" s="74">
        <v>951615</v>
      </c>
      <c r="J100" s="74">
        <v>3</v>
      </c>
      <c r="K100" s="74">
        <v>1710</v>
      </c>
      <c r="L100" s="74">
        <v>5</v>
      </c>
      <c r="M100" s="74">
        <v>1</v>
      </c>
      <c r="P100" s="74">
        <v>16</v>
      </c>
      <c r="R100" s="75">
        <v>0.8</v>
      </c>
      <c r="S100" s="74">
        <v>1</v>
      </c>
      <c r="T100" s="74">
        <v>2007</v>
      </c>
      <c r="U100" s="76">
        <v>71</v>
      </c>
      <c r="W100" s="76"/>
      <c r="X100" s="74">
        <v>7</v>
      </c>
      <c r="Y100" s="74">
        <v>2</v>
      </c>
      <c r="Z100" s="74">
        <v>1</v>
      </c>
      <c r="AB100" s="74" t="s">
        <v>304</v>
      </c>
      <c r="AC100" s="76"/>
      <c r="AD100" s="76">
        <v>22000</v>
      </c>
      <c r="AE100" s="76">
        <v>7700</v>
      </c>
      <c r="AF100" s="76">
        <v>29700</v>
      </c>
      <c r="AG100" s="70" t="s">
        <v>305</v>
      </c>
    </row>
    <row r="101" spans="1:33" s="74" customFormat="1" ht="12">
      <c r="A101" s="74" t="s">
        <v>525</v>
      </c>
      <c r="B101" s="74">
        <v>4</v>
      </c>
      <c r="C101" s="74">
        <v>404</v>
      </c>
      <c r="D101" s="74">
        <v>40401</v>
      </c>
      <c r="E101" s="74" t="s">
        <v>414</v>
      </c>
      <c r="F101" s="74" t="s">
        <v>526</v>
      </c>
      <c r="G101" s="74" t="s">
        <v>526</v>
      </c>
      <c r="H101" s="74">
        <v>285871</v>
      </c>
      <c r="I101" s="74">
        <v>959253</v>
      </c>
      <c r="J101" s="74">
        <v>3</v>
      </c>
      <c r="K101" s="74">
        <v>1680</v>
      </c>
      <c r="L101" s="74">
        <v>5</v>
      </c>
      <c r="M101" s="74">
        <v>1</v>
      </c>
      <c r="P101" s="74">
        <v>25</v>
      </c>
      <c r="R101" s="75"/>
      <c r="S101" s="74">
        <v>1</v>
      </c>
      <c r="T101" s="74">
        <v>2007</v>
      </c>
      <c r="U101" s="76">
        <v>135</v>
      </c>
      <c r="V101" s="74">
        <v>19</v>
      </c>
      <c r="W101" s="76"/>
      <c r="X101" s="74">
        <v>7</v>
      </c>
      <c r="Y101" s="74">
        <v>2</v>
      </c>
      <c r="Z101" s="74">
        <v>1</v>
      </c>
      <c r="AB101" s="74" t="s">
        <v>304</v>
      </c>
      <c r="AC101" s="76"/>
      <c r="AD101" s="76">
        <v>19750</v>
      </c>
      <c r="AE101" s="76">
        <v>6912</v>
      </c>
      <c r="AF101" s="76">
        <v>26662</v>
      </c>
      <c r="AG101" s="70" t="s">
        <v>305</v>
      </c>
    </row>
    <row r="102" spans="1:33" s="74" customFormat="1" ht="12">
      <c r="A102" s="74" t="s">
        <v>527</v>
      </c>
      <c r="B102" s="74">
        <v>4</v>
      </c>
      <c r="C102" s="74">
        <v>404</v>
      </c>
      <c r="D102" s="74">
        <v>40401</v>
      </c>
      <c r="E102" s="74" t="s">
        <v>341</v>
      </c>
      <c r="F102" s="74" t="s">
        <v>528</v>
      </c>
      <c r="G102" s="74" t="s">
        <v>528</v>
      </c>
      <c r="H102" s="74">
        <v>300202</v>
      </c>
      <c r="I102" s="74">
        <v>951589</v>
      </c>
      <c r="J102" s="74">
        <v>3</v>
      </c>
      <c r="K102" s="74">
        <v>1661</v>
      </c>
      <c r="L102" s="74">
        <v>5</v>
      </c>
      <c r="M102" s="74">
        <v>1</v>
      </c>
      <c r="P102" s="74">
        <v>113</v>
      </c>
      <c r="R102" s="75">
        <v>0.6</v>
      </c>
      <c r="S102" s="74">
        <v>1</v>
      </c>
      <c r="T102" s="74">
        <v>2007</v>
      </c>
      <c r="U102" s="76">
        <v>113</v>
      </c>
      <c r="W102" s="76"/>
      <c r="X102" s="74">
        <v>7</v>
      </c>
      <c r="Y102" s="74">
        <v>3</v>
      </c>
      <c r="Z102" s="74">
        <v>1</v>
      </c>
      <c r="AB102" s="74" t="s">
        <v>304</v>
      </c>
      <c r="AC102" s="76"/>
      <c r="AD102" s="76">
        <v>13750</v>
      </c>
      <c r="AE102" s="76">
        <v>4812</v>
      </c>
      <c r="AF102" s="76">
        <v>18562</v>
      </c>
      <c r="AG102" s="70" t="s">
        <v>305</v>
      </c>
    </row>
    <row r="103" spans="1:33" s="74" customFormat="1" ht="12">
      <c r="A103" s="74" t="s">
        <v>529</v>
      </c>
      <c r="B103" s="74">
        <v>4</v>
      </c>
      <c r="C103" s="74">
        <v>404</v>
      </c>
      <c r="D103" s="74">
        <v>40401</v>
      </c>
      <c r="E103" s="74" t="s">
        <v>530</v>
      </c>
      <c r="F103" s="74" t="s">
        <v>531</v>
      </c>
      <c r="G103" s="74" t="s">
        <v>531</v>
      </c>
      <c r="H103" s="74">
        <v>276176</v>
      </c>
      <c r="I103" s="74">
        <v>949001</v>
      </c>
      <c r="J103" s="74">
        <v>3</v>
      </c>
      <c r="K103" s="74">
        <v>1648</v>
      </c>
      <c r="L103" s="74">
        <v>5</v>
      </c>
      <c r="M103" s="74">
        <v>1</v>
      </c>
      <c r="P103" s="74">
        <v>147</v>
      </c>
      <c r="R103" s="75">
        <v>0.8</v>
      </c>
      <c r="S103" s="74">
        <v>1</v>
      </c>
      <c r="T103" s="74">
        <v>2007</v>
      </c>
      <c r="U103" s="76">
        <v>147</v>
      </c>
      <c r="W103" s="76"/>
      <c r="X103" s="74">
        <v>7</v>
      </c>
      <c r="Y103" s="74">
        <v>3</v>
      </c>
      <c r="Z103" s="74">
        <v>1</v>
      </c>
      <c r="AB103" s="74" t="s">
        <v>304</v>
      </c>
      <c r="AC103" s="76"/>
      <c r="AD103" s="76">
        <v>16750</v>
      </c>
      <c r="AE103" s="76">
        <v>5862</v>
      </c>
      <c r="AF103" s="76">
        <v>22612</v>
      </c>
      <c r="AG103" s="70" t="s">
        <v>305</v>
      </c>
    </row>
    <row r="104" spans="1:33" s="74" customFormat="1" ht="12">
      <c r="A104" s="74" t="s">
        <v>532</v>
      </c>
      <c r="B104" s="74">
        <v>4</v>
      </c>
      <c r="C104" s="74">
        <v>404</v>
      </c>
      <c r="D104" s="74">
        <v>40401</v>
      </c>
      <c r="E104" s="74" t="s">
        <v>530</v>
      </c>
      <c r="F104" s="74" t="s">
        <v>533</v>
      </c>
      <c r="G104" s="74" t="s">
        <v>534</v>
      </c>
      <c r="H104" s="74">
        <v>282203</v>
      </c>
      <c r="I104" s="74">
        <v>953730</v>
      </c>
      <c r="J104" s="74">
        <v>3</v>
      </c>
      <c r="K104" s="74">
        <v>1658</v>
      </c>
      <c r="L104" s="74">
        <v>5</v>
      </c>
      <c r="M104" s="74">
        <v>1</v>
      </c>
      <c r="P104" s="74">
        <v>144</v>
      </c>
      <c r="R104" s="75">
        <v>0.9</v>
      </c>
      <c r="S104" s="74">
        <v>1</v>
      </c>
      <c r="T104" s="74">
        <v>2007</v>
      </c>
      <c r="U104" s="76">
        <v>144</v>
      </c>
      <c r="W104" s="76"/>
      <c r="X104" s="74">
        <v>7</v>
      </c>
      <c r="Y104" s="74">
        <v>3</v>
      </c>
      <c r="Z104" s="74">
        <v>1</v>
      </c>
      <c r="AB104" s="74" t="s">
        <v>304</v>
      </c>
      <c r="AC104" s="76"/>
      <c r="AD104" s="76">
        <v>23000</v>
      </c>
      <c r="AE104" s="76">
        <v>8050</v>
      </c>
      <c r="AF104" s="76">
        <v>31050</v>
      </c>
      <c r="AG104" s="70" t="s">
        <v>305</v>
      </c>
    </row>
    <row r="105" spans="1:33" s="74" customFormat="1" ht="12">
      <c r="A105" s="74" t="s">
        <v>535</v>
      </c>
      <c r="B105" s="74">
        <v>4</v>
      </c>
      <c r="C105" s="74">
        <v>404</v>
      </c>
      <c r="D105" s="74">
        <v>40401</v>
      </c>
      <c r="E105" s="74" t="s">
        <v>530</v>
      </c>
      <c r="F105" s="74" t="s">
        <v>536</v>
      </c>
      <c r="G105" s="74" t="s">
        <v>536</v>
      </c>
      <c r="H105" s="74">
        <v>284876</v>
      </c>
      <c r="I105" s="74">
        <v>953853</v>
      </c>
      <c r="J105" s="74">
        <v>3</v>
      </c>
      <c r="K105" s="74">
        <v>1667</v>
      </c>
      <c r="L105" s="74">
        <v>5</v>
      </c>
      <c r="M105" s="74">
        <v>1</v>
      </c>
      <c r="P105" s="74">
        <v>167</v>
      </c>
      <c r="R105" s="75">
        <v>0.7</v>
      </c>
      <c r="S105" s="74">
        <v>1</v>
      </c>
      <c r="T105" s="74">
        <v>2007</v>
      </c>
      <c r="U105" s="76">
        <v>167</v>
      </c>
      <c r="W105" s="76"/>
      <c r="X105" s="74">
        <v>7</v>
      </c>
      <c r="Y105" s="74">
        <v>3</v>
      </c>
      <c r="Z105" s="74">
        <v>1</v>
      </c>
      <c r="AB105" s="74" t="s">
        <v>304</v>
      </c>
      <c r="AC105" s="76"/>
      <c r="AD105" s="76">
        <v>22000</v>
      </c>
      <c r="AE105" s="76">
        <v>7700</v>
      </c>
      <c r="AF105" s="76">
        <v>29700</v>
      </c>
      <c r="AG105" s="70" t="s">
        <v>305</v>
      </c>
    </row>
    <row r="106" spans="1:33" s="74" customFormat="1" ht="12">
      <c r="A106" s="74" t="s">
        <v>537</v>
      </c>
      <c r="B106" s="74">
        <v>4</v>
      </c>
      <c r="C106" s="74">
        <v>404</v>
      </c>
      <c r="D106" s="74">
        <v>40401</v>
      </c>
      <c r="E106" s="74" t="s">
        <v>530</v>
      </c>
      <c r="F106" s="74" t="s">
        <v>538</v>
      </c>
      <c r="G106" s="74" t="s">
        <v>538</v>
      </c>
      <c r="H106" s="74">
        <v>281542</v>
      </c>
      <c r="I106" s="74">
        <v>960686</v>
      </c>
      <c r="J106" s="74">
        <v>3</v>
      </c>
      <c r="K106" s="74">
        <v>1654</v>
      </c>
      <c r="L106" s="74">
        <v>5</v>
      </c>
      <c r="M106" s="74">
        <v>1</v>
      </c>
      <c r="P106" s="74">
        <v>44</v>
      </c>
      <c r="R106" s="75">
        <v>0.6</v>
      </c>
      <c r="S106" s="74">
        <v>1</v>
      </c>
      <c r="T106" s="74">
        <v>2007</v>
      </c>
      <c r="U106" s="76">
        <v>44</v>
      </c>
      <c r="W106" s="76"/>
      <c r="X106" s="74">
        <v>7</v>
      </c>
      <c r="Y106" s="74">
        <v>3</v>
      </c>
      <c r="Z106" s="74">
        <v>1</v>
      </c>
      <c r="AB106" s="74" t="s">
        <v>304</v>
      </c>
      <c r="AC106" s="76"/>
      <c r="AD106" s="76">
        <v>22000</v>
      </c>
      <c r="AE106" s="76">
        <v>7700</v>
      </c>
      <c r="AF106" s="76">
        <v>29700</v>
      </c>
      <c r="AG106" s="70" t="s">
        <v>305</v>
      </c>
    </row>
    <row r="107" spans="1:33" s="74" customFormat="1" ht="12">
      <c r="A107" s="74" t="s">
        <v>539</v>
      </c>
      <c r="B107" s="74">
        <v>4</v>
      </c>
      <c r="C107" s="74">
        <v>404</v>
      </c>
      <c r="D107" s="74">
        <v>40401</v>
      </c>
      <c r="E107" s="74" t="s">
        <v>540</v>
      </c>
      <c r="F107" s="74" t="s">
        <v>541</v>
      </c>
      <c r="G107" s="74" t="s">
        <v>541</v>
      </c>
      <c r="H107" s="74">
        <v>284576</v>
      </c>
      <c r="I107" s="74">
        <v>944184</v>
      </c>
      <c r="J107" s="74">
        <v>3</v>
      </c>
      <c r="K107" s="74">
        <v>1663</v>
      </c>
      <c r="L107" s="74">
        <v>5</v>
      </c>
      <c r="M107" s="74">
        <v>1</v>
      </c>
      <c r="P107" s="74">
        <v>64</v>
      </c>
      <c r="R107" s="75">
        <v>0.9</v>
      </c>
      <c r="S107" s="74">
        <v>1</v>
      </c>
      <c r="T107" s="74">
        <v>2007</v>
      </c>
      <c r="U107" s="76">
        <v>64</v>
      </c>
      <c r="W107" s="76"/>
      <c r="X107" s="74">
        <v>7</v>
      </c>
      <c r="Y107" s="74">
        <v>3</v>
      </c>
      <c r="Z107" s="74">
        <v>1</v>
      </c>
      <c r="AB107" s="74" t="s">
        <v>304</v>
      </c>
      <c r="AC107" s="76"/>
      <c r="AD107" s="76">
        <v>16250</v>
      </c>
      <c r="AE107" s="76">
        <v>4875</v>
      </c>
      <c r="AF107" s="76">
        <v>21125</v>
      </c>
      <c r="AG107" s="70" t="s">
        <v>305</v>
      </c>
    </row>
    <row r="108" spans="1:33" s="74" customFormat="1" ht="12">
      <c r="A108" s="74" t="s">
        <v>542</v>
      </c>
      <c r="B108" s="74">
        <v>4</v>
      </c>
      <c r="C108" s="74">
        <v>404</v>
      </c>
      <c r="D108" s="74">
        <v>40401</v>
      </c>
      <c r="E108" s="74" t="s">
        <v>540</v>
      </c>
      <c r="F108" s="74" t="s">
        <v>543</v>
      </c>
      <c r="G108" s="74" t="s">
        <v>543</v>
      </c>
      <c r="H108" s="74">
        <v>286639</v>
      </c>
      <c r="I108" s="74">
        <v>945716</v>
      </c>
      <c r="J108" s="74">
        <v>3</v>
      </c>
      <c r="K108" s="74">
        <v>1751</v>
      </c>
      <c r="L108" s="74">
        <v>5</v>
      </c>
      <c r="M108" s="74">
        <v>1</v>
      </c>
      <c r="P108" s="74">
        <v>20</v>
      </c>
      <c r="R108" s="75">
        <v>0.8</v>
      </c>
      <c r="S108" s="74">
        <v>1</v>
      </c>
      <c r="T108" s="74">
        <v>2007</v>
      </c>
      <c r="U108" s="76">
        <v>20</v>
      </c>
      <c r="W108" s="76"/>
      <c r="X108" s="74">
        <v>7</v>
      </c>
      <c r="Y108" s="74">
        <v>3</v>
      </c>
      <c r="Z108" s="74">
        <v>1</v>
      </c>
      <c r="AB108" s="74" t="s">
        <v>304</v>
      </c>
      <c r="AC108" s="76"/>
      <c r="AD108" s="76">
        <v>13750</v>
      </c>
      <c r="AE108" s="76">
        <v>4125</v>
      </c>
      <c r="AF108" s="76">
        <v>17875</v>
      </c>
      <c r="AG108" s="70" t="s">
        <v>305</v>
      </c>
    </row>
    <row r="109" spans="1:33" s="74" customFormat="1" ht="12">
      <c r="A109" s="74" t="s">
        <v>544</v>
      </c>
      <c r="B109" s="74">
        <v>4</v>
      </c>
      <c r="C109" s="74">
        <v>404</v>
      </c>
      <c r="D109" s="74">
        <v>40401</v>
      </c>
      <c r="E109" s="74" t="s">
        <v>540</v>
      </c>
      <c r="F109" s="74" t="s">
        <v>545</v>
      </c>
      <c r="G109" s="74" t="s">
        <v>545</v>
      </c>
      <c r="H109" s="74">
        <v>285773</v>
      </c>
      <c r="I109" s="74">
        <v>950957</v>
      </c>
      <c r="J109" s="74">
        <v>3</v>
      </c>
      <c r="K109" s="74">
        <v>1660</v>
      </c>
      <c r="L109" s="74">
        <v>5</v>
      </c>
      <c r="M109" s="74">
        <v>1</v>
      </c>
      <c r="P109" s="74">
        <v>19</v>
      </c>
      <c r="R109" s="75">
        <v>0.6</v>
      </c>
      <c r="S109" s="74">
        <v>1</v>
      </c>
      <c r="T109" s="74">
        <v>2007</v>
      </c>
      <c r="U109" s="76">
        <v>19</v>
      </c>
      <c r="W109" s="76"/>
      <c r="X109" s="74">
        <v>7</v>
      </c>
      <c r="Y109" s="74">
        <v>3</v>
      </c>
      <c r="Z109" s="74">
        <v>1</v>
      </c>
      <c r="AB109" s="74" t="s">
        <v>304</v>
      </c>
      <c r="AC109" s="76"/>
      <c r="AD109" s="76">
        <v>13750</v>
      </c>
      <c r="AE109" s="76">
        <v>4125</v>
      </c>
      <c r="AF109" s="76">
        <v>17875</v>
      </c>
      <c r="AG109" s="70" t="s">
        <v>305</v>
      </c>
    </row>
    <row r="110" spans="1:33" s="74" customFormat="1" ht="12">
      <c r="A110" s="74" t="s">
        <v>546</v>
      </c>
      <c r="B110" s="74">
        <v>4</v>
      </c>
      <c r="C110" s="74">
        <v>404</v>
      </c>
      <c r="D110" s="74">
        <v>40401</v>
      </c>
      <c r="E110" s="74" t="s">
        <v>540</v>
      </c>
      <c r="F110" s="74" t="s">
        <v>547</v>
      </c>
      <c r="G110" s="74" t="s">
        <v>547</v>
      </c>
      <c r="H110" s="74">
        <v>185455</v>
      </c>
      <c r="I110" s="74">
        <v>949299</v>
      </c>
      <c r="J110" s="74">
        <v>3</v>
      </c>
      <c r="K110" s="74">
        <v>1818</v>
      </c>
      <c r="L110" s="74">
        <v>1</v>
      </c>
      <c r="M110" s="74">
        <v>1</v>
      </c>
      <c r="P110" s="74">
        <v>91</v>
      </c>
      <c r="R110" s="75">
        <v>0.9</v>
      </c>
      <c r="S110" s="74">
        <v>1</v>
      </c>
      <c r="T110" s="74">
        <v>2007</v>
      </c>
      <c r="U110" s="76">
        <v>91</v>
      </c>
      <c r="W110" s="76"/>
      <c r="X110" s="74">
        <v>7</v>
      </c>
      <c r="Y110" s="74">
        <v>3</v>
      </c>
      <c r="Z110" s="74">
        <v>1</v>
      </c>
      <c r="AB110" s="74" t="s">
        <v>304</v>
      </c>
      <c r="AC110" s="76"/>
      <c r="AD110" s="76">
        <v>15500</v>
      </c>
      <c r="AE110" s="76">
        <v>5425</v>
      </c>
      <c r="AF110" s="76">
        <v>20925</v>
      </c>
      <c r="AG110" s="70" t="s">
        <v>305</v>
      </c>
    </row>
    <row r="111" spans="1:33" s="74" customFormat="1" ht="12">
      <c r="A111" s="74" t="s">
        <v>548</v>
      </c>
      <c r="B111" s="74">
        <v>4</v>
      </c>
      <c r="C111" s="74">
        <v>404</v>
      </c>
      <c r="D111" s="74">
        <v>40401</v>
      </c>
      <c r="E111" s="74" t="s">
        <v>540</v>
      </c>
      <c r="F111" s="74" t="s">
        <v>549</v>
      </c>
      <c r="G111" s="74" t="s">
        <v>550</v>
      </c>
      <c r="H111" s="74">
        <v>265773</v>
      </c>
      <c r="I111" s="74">
        <v>950950</v>
      </c>
      <c r="J111" s="74">
        <v>3</v>
      </c>
      <c r="K111" s="74">
        <v>1786</v>
      </c>
      <c r="L111" s="74">
        <v>5</v>
      </c>
      <c r="M111" s="74">
        <v>1</v>
      </c>
      <c r="P111" s="74">
        <v>69</v>
      </c>
      <c r="R111" s="75">
        <v>0.8</v>
      </c>
      <c r="S111" s="74">
        <v>1</v>
      </c>
      <c r="T111" s="74">
        <v>2007</v>
      </c>
      <c r="U111" s="76">
        <v>69</v>
      </c>
      <c r="W111" s="76"/>
      <c r="X111" s="74">
        <v>7</v>
      </c>
      <c r="Y111" s="74">
        <v>3</v>
      </c>
      <c r="Z111" s="74">
        <v>1</v>
      </c>
      <c r="AB111" s="74" t="s">
        <v>304</v>
      </c>
      <c r="AC111" s="76"/>
      <c r="AD111" s="76">
        <v>13750</v>
      </c>
      <c r="AE111" s="76">
        <v>4125</v>
      </c>
      <c r="AF111" s="76">
        <v>17875</v>
      </c>
      <c r="AG111" s="70" t="s">
        <v>305</v>
      </c>
    </row>
    <row r="112" spans="1:33" s="74" customFormat="1" ht="12">
      <c r="A112" s="74" t="s">
        <v>551</v>
      </c>
      <c r="B112" s="74">
        <v>4</v>
      </c>
      <c r="C112" s="74">
        <v>404</v>
      </c>
      <c r="D112" s="74">
        <v>40401</v>
      </c>
      <c r="E112" s="74" t="s">
        <v>552</v>
      </c>
      <c r="F112" s="74" t="s">
        <v>553</v>
      </c>
      <c r="G112" s="74" t="s">
        <v>553</v>
      </c>
      <c r="H112" s="74">
        <v>290307</v>
      </c>
      <c r="I112" s="74">
        <v>957545</v>
      </c>
      <c r="J112" s="74">
        <v>3</v>
      </c>
      <c r="K112" s="74">
        <v>1820</v>
      </c>
      <c r="L112" s="74">
        <v>5</v>
      </c>
      <c r="M112" s="74">
        <v>1</v>
      </c>
      <c r="P112" s="74">
        <v>199</v>
      </c>
      <c r="R112" s="75">
        <v>0.7</v>
      </c>
      <c r="S112" s="74">
        <v>1</v>
      </c>
      <c r="T112" s="74">
        <v>2007</v>
      </c>
      <c r="U112" s="76">
        <v>199</v>
      </c>
      <c r="W112" s="76"/>
      <c r="X112" s="74">
        <v>7</v>
      </c>
      <c r="Y112" s="74">
        <v>3</v>
      </c>
      <c r="Z112" s="74">
        <v>1</v>
      </c>
      <c r="AB112" s="74" t="s">
        <v>304</v>
      </c>
      <c r="AC112" s="76"/>
      <c r="AD112" s="76">
        <v>22000</v>
      </c>
      <c r="AE112" s="76">
        <v>7700</v>
      </c>
      <c r="AF112" s="76">
        <v>29700</v>
      </c>
      <c r="AG112" s="70" t="s">
        <v>305</v>
      </c>
    </row>
    <row r="113" spans="1:33" s="74" customFormat="1" ht="12">
      <c r="A113" s="74" t="s">
        <v>554</v>
      </c>
      <c r="B113" s="74">
        <v>4</v>
      </c>
      <c r="C113" s="74">
        <v>404</v>
      </c>
      <c r="D113" s="74">
        <v>40401</v>
      </c>
      <c r="E113" s="74" t="s">
        <v>555</v>
      </c>
      <c r="F113" s="74" t="s">
        <v>556</v>
      </c>
      <c r="G113" s="74" t="s">
        <v>556</v>
      </c>
      <c r="H113" s="74">
        <v>294671</v>
      </c>
      <c r="I113" s="74">
        <v>945739</v>
      </c>
      <c r="J113" s="74">
        <v>3</v>
      </c>
      <c r="K113" s="74">
        <v>1670</v>
      </c>
      <c r="L113" s="74">
        <v>1</v>
      </c>
      <c r="M113" s="74">
        <v>1</v>
      </c>
      <c r="R113" s="75">
        <v>0.6</v>
      </c>
      <c r="S113" s="74">
        <v>1</v>
      </c>
      <c r="T113" s="74">
        <v>2007</v>
      </c>
      <c r="U113" s="76"/>
      <c r="W113" s="76"/>
      <c r="X113" s="74">
        <v>7</v>
      </c>
      <c r="Y113" s="74">
        <v>3</v>
      </c>
      <c r="Z113" s="74">
        <v>1</v>
      </c>
      <c r="AB113" s="74" t="s">
        <v>304</v>
      </c>
      <c r="AC113" s="76"/>
      <c r="AD113" s="76">
        <v>37745</v>
      </c>
      <c r="AE113" s="76">
        <v>5661</v>
      </c>
      <c r="AF113" s="76">
        <v>43406</v>
      </c>
      <c r="AG113" s="70" t="s">
        <v>305</v>
      </c>
    </row>
    <row r="114" spans="1:33" s="74" customFormat="1" ht="12">
      <c r="A114" s="74" t="s">
        <v>557</v>
      </c>
      <c r="B114" s="74">
        <v>4</v>
      </c>
      <c r="C114" s="74">
        <v>404</v>
      </c>
      <c r="D114" s="74">
        <v>40401</v>
      </c>
      <c r="E114" s="74" t="s">
        <v>555</v>
      </c>
      <c r="F114" s="74" t="s">
        <v>558</v>
      </c>
      <c r="G114" s="74" t="s">
        <v>558</v>
      </c>
      <c r="H114" s="74">
        <v>294422</v>
      </c>
      <c r="I114" s="74">
        <v>947366</v>
      </c>
      <c r="J114" s="74">
        <v>3</v>
      </c>
      <c r="K114" s="74">
        <v>1690</v>
      </c>
      <c r="L114" s="74">
        <v>1</v>
      </c>
      <c r="M114" s="74">
        <v>1</v>
      </c>
      <c r="P114" s="74">
        <v>56</v>
      </c>
      <c r="R114" s="75">
        <v>0.6</v>
      </c>
      <c r="S114" s="74">
        <v>1</v>
      </c>
      <c r="T114" s="74">
        <v>2007</v>
      </c>
      <c r="U114" s="76">
        <v>56</v>
      </c>
      <c r="W114" s="76"/>
      <c r="X114" s="74">
        <v>7</v>
      </c>
      <c r="Y114" s="74">
        <v>3</v>
      </c>
      <c r="Z114" s="74">
        <v>1</v>
      </c>
      <c r="AB114" s="74" t="s">
        <v>304</v>
      </c>
      <c r="AC114" s="76"/>
      <c r="AD114" s="76">
        <v>41705</v>
      </c>
      <c r="AE114" s="76">
        <v>8341</v>
      </c>
      <c r="AF114" s="76">
        <v>50046</v>
      </c>
      <c r="AG114" s="70" t="s">
        <v>305</v>
      </c>
    </row>
    <row r="115" spans="1:33" s="74" customFormat="1" ht="12">
      <c r="A115" s="74" t="s">
        <v>559</v>
      </c>
      <c r="B115" s="74">
        <v>4</v>
      </c>
      <c r="C115" s="74">
        <v>404</v>
      </c>
      <c r="D115" s="74">
        <v>40401</v>
      </c>
      <c r="E115" s="74" t="s">
        <v>330</v>
      </c>
      <c r="F115" s="74" t="s">
        <v>560</v>
      </c>
      <c r="G115" s="74" t="s">
        <v>560</v>
      </c>
      <c r="H115" s="74">
        <v>289074</v>
      </c>
      <c r="I115" s="74">
        <v>964131</v>
      </c>
      <c r="J115" s="74">
        <v>3</v>
      </c>
      <c r="K115" s="74">
        <v>1540</v>
      </c>
      <c r="L115" s="74">
        <v>1</v>
      </c>
      <c r="M115" s="74">
        <v>1</v>
      </c>
      <c r="P115" s="74">
        <v>60</v>
      </c>
      <c r="R115" s="75">
        <v>8</v>
      </c>
      <c r="S115" s="74">
        <v>1</v>
      </c>
      <c r="T115" s="74">
        <v>2007</v>
      </c>
      <c r="U115" s="76">
        <v>60</v>
      </c>
      <c r="W115" s="76"/>
      <c r="X115" s="74">
        <v>7</v>
      </c>
      <c r="Y115" s="74">
        <v>3</v>
      </c>
      <c r="Z115" s="74">
        <v>1</v>
      </c>
      <c r="AB115" s="74" t="s">
        <v>304</v>
      </c>
      <c r="AC115" s="76"/>
      <c r="AD115" s="76"/>
      <c r="AE115" s="76"/>
      <c r="AF115" s="76"/>
      <c r="AG115" s="70" t="s">
        <v>305</v>
      </c>
    </row>
    <row r="116" spans="1:33" s="74" customFormat="1" ht="12">
      <c r="A116" s="74" t="s">
        <v>561</v>
      </c>
      <c r="B116" s="74">
        <v>4</v>
      </c>
      <c r="C116" s="74">
        <v>404</v>
      </c>
      <c r="D116" s="74">
        <v>40401</v>
      </c>
      <c r="E116" s="74" t="s">
        <v>330</v>
      </c>
      <c r="F116" s="74" t="s">
        <v>562</v>
      </c>
      <c r="G116" s="74" t="s">
        <v>562</v>
      </c>
      <c r="H116" s="74">
        <v>221849</v>
      </c>
      <c r="I116" s="74">
        <v>962121</v>
      </c>
      <c r="J116" s="74">
        <v>3</v>
      </c>
      <c r="K116" s="74">
        <v>1690</v>
      </c>
      <c r="L116" s="74">
        <v>1</v>
      </c>
      <c r="M116" s="74">
        <v>1</v>
      </c>
      <c r="P116" s="74">
        <v>187</v>
      </c>
      <c r="R116" s="75">
        <v>0.6</v>
      </c>
      <c r="S116" s="74">
        <v>1</v>
      </c>
      <c r="T116" s="74">
        <v>2007</v>
      </c>
      <c r="U116" s="76">
        <v>187</v>
      </c>
      <c r="W116" s="76"/>
      <c r="X116" s="74">
        <v>7</v>
      </c>
      <c r="Y116" s="74">
        <v>3</v>
      </c>
      <c r="Z116" s="74">
        <v>1</v>
      </c>
      <c r="AB116" s="74" t="s">
        <v>304</v>
      </c>
      <c r="AC116" s="76"/>
      <c r="AD116" s="76"/>
      <c r="AE116" s="76"/>
      <c r="AF116" s="76"/>
      <c r="AG116" s="70" t="s">
        <v>305</v>
      </c>
    </row>
    <row r="117" spans="1:33" s="74" customFormat="1" ht="12">
      <c r="A117" s="74" t="s">
        <v>563</v>
      </c>
      <c r="B117" s="74">
        <v>4</v>
      </c>
      <c r="C117" s="74">
        <v>404</v>
      </c>
      <c r="D117" s="74">
        <v>40401</v>
      </c>
      <c r="E117" s="74" t="s">
        <v>330</v>
      </c>
      <c r="F117" s="74" t="s">
        <v>564</v>
      </c>
      <c r="G117" s="74" t="s">
        <v>564</v>
      </c>
      <c r="H117" s="74">
        <v>293260</v>
      </c>
      <c r="I117" s="74">
        <v>963663</v>
      </c>
      <c r="J117" s="74">
        <v>3</v>
      </c>
      <c r="K117" s="74">
        <v>1589</v>
      </c>
      <c r="L117" s="74">
        <v>1</v>
      </c>
      <c r="M117" s="74">
        <v>1</v>
      </c>
      <c r="P117" s="74">
        <v>188</v>
      </c>
      <c r="R117" s="75">
        <v>0.6</v>
      </c>
      <c r="S117" s="74">
        <v>1</v>
      </c>
      <c r="T117" s="74">
        <v>2007</v>
      </c>
      <c r="U117" s="76">
        <v>188</v>
      </c>
      <c r="W117" s="76"/>
      <c r="X117" s="74">
        <v>7</v>
      </c>
      <c r="Y117" s="74">
        <v>3</v>
      </c>
      <c r="Z117" s="74">
        <v>1</v>
      </c>
      <c r="AB117" s="74" t="s">
        <v>304</v>
      </c>
      <c r="AC117" s="76"/>
      <c r="AD117" s="76"/>
      <c r="AE117" s="76">
        <v>6200</v>
      </c>
      <c r="AF117" s="76"/>
      <c r="AG117" s="70" t="s">
        <v>305</v>
      </c>
    </row>
    <row r="118" spans="1:33" s="74" customFormat="1" ht="12">
      <c r="A118" s="74" t="s">
        <v>565</v>
      </c>
      <c r="B118" s="74">
        <v>4</v>
      </c>
      <c r="C118" s="74">
        <v>404</v>
      </c>
      <c r="D118" s="74">
        <v>40401</v>
      </c>
      <c r="E118" s="74" t="s">
        <v>566</v>
      </c>
      <c r="F118" s="74" t="s">
        <v>566</v>
      </c>
      <c r="G118" s="74" t="s">
        <v>566</v>
      </c>
      <c r="H118" s="74">
        <v>286581</v>
      </c>
      <c r="I118" s="74">
        <v>962759</v>
      </c>
      <c r="J118" s="74">
        <v>3</v>
      </c>
      <c r="K118" s="74">
        <v>1789</v>
      </c>
      <c r="L118" s="74">
        <v>1</v>
      </c>
      <c r="M118" s="74">
        <v>1</v>
      </c>
      <c r="P118" s="74">
        <v>118</v>
      </c>
      <c r="R118" s="75">
        <v>0.6</v>
      </c>
      <c r="S118" s="74">
        <v>1</v>
      </c>
      <c r="T118" s="74">
        <v>2007</v>
      </c>
      <c r="U118" s="76">
        <v>118</v>
      </c>
      <c r="W118" s="76"/>
      <c r="X118" s="74">
        <v>7</v>
      </c>
      <c r="Y118" s="74">
        <v>3</v>
      </c>
      <c r="Z118" s="74">
        <v>1</v>
      </c>
      <c r="AB118" s="74" t="s">
        <v>304</v>
      </c>
      <c r="AC118" s="76"/>
      <c r="AD118" s="76"/>
      <c r="AE118" s="76"/>
      <c r="AF118" s="76"/>
      <c r="AG118" s="70" t="s">
        <v>305</v>
      </c>
    </row>
    <row r="119" spans="1:33" s="74" customFormat="1" ht="12">
      <c r="A119" s="74" t="s">
        <v>567</v>
      </c>
      <c r="B119" s="74">
        <v>4</v>
      </c>
      <c r="C119" s="74">
        <v>404</v>
      </c>
      <c r="D119" s="74">
        <v>40401</v>
      </c>
      <c r="E119" s="74" t="s">
        <v>566</v>
      </c>
      <c r="F119" s="74" t="s">
        <v>568</v>
      </c>
      <c r="G119" s="74" t="s">
        <v>568</v>
      </c>
      <c r="H119" s="74">
        <v>286996</v>
      </c>
      <c r="I119" s="74">
        <v>962284</v>
      </c>
      <c r="J119" s="74">
        <v>3</v>
      </c>
      <c r="K119" s="74">
        <v>1677</v>
      </c>
      <c r="L119" s="74">
        <v>1</v>
      </c>
      <c r="M119" s="74">
        <v>1</v>
      </c>
      <c r="P119" s="74">
        <v>192</v>
      </c>
      <c r="R119" s="75">
        <v>7</v>
      </c>
      <c r="S119" s="74">
        <v>1</v>
      </c>
      <c r="T119" s="74">
        <v>2007</v>
      </c>
      <c r="U119" s="76">
        <v>192</v>
      </c>
      <c r="W119" s="76"/>
      <c r="X119" s="74">
        <v>7</v>
      </c>
      <c r="Y119" s="74">
        <v>3</v>
      </c>
      <c r="Z119" s="74">
        <v>1</v>
      </c>
      <c r="AB119" s="74" t="s">
        <v>304</v>
      </c>
      <c r="AC119" s="76"/>
      <c r="AD119" s="76"/>
      <c r="AE119" s="76"/>
      <c r="AF119" s="76"/>
      <c r="AG119" s="70" t="s">
        <v>305</v>
      </c>
    </row>
    <row r="120" spans="1:33" s="74" customFormat="1" ht="12">
      <c r="A120" s="74" t="s">
        <v>569</v>
      </c>
      <c r="B120" s="74">
        <v>4</v>
      </c>
      <c r="C120" s="74">
        <v>404</v>
      </c>
      <c r="D120" s="74">
        <v>40401</v>
      </c>
      <c r="E120" s="74" t="s">
        <v>566</v>
      </c>
      <c r="F120" s="74" t="s">
        <v>570</v>
      </c>
      <c r="G120" s="74" t="s">
        <v>570</v>
      </c>
      <c r="H120" s="74">
        <v>370341</v>
      </c>
      <c r="I120" s="74">
        <v>842125</v>
      </c>
      <c r="J120" s="74">
        <v>3</v>
      </c>
      <c r="K120" s="74">
        <v>1500</v>
      </c>
      <c r="L120" s="74">
        <v>1</v>
      </c>
      <c r="M120" s="74">
        <v>1</v>
      </c>
      <c r="P120" s="74">
        <v>86</v>
      </c>
      <c r="R120" s="75">
        <v>0.6</v>
      </c>
      <c r="S120" s="74">
        <v>1</v>
      </c>
      <c r="T120" s="74">
        <v>2007</v>
      </c>
      <c r="U120" s="76">
        <v>86</v>
      </c>
      <c r="W120" s="76"/>
      <c r="X120" s="74">
        <v>7</v>
      </c>
      <c r="Y120" s="74">
        <v>3</v>
      </c>
      <c r="Z120" s="74">
        <v>1</v>
      </c>
      <c r="AB120" s="74" t="s">
        <v>304</v>
      </c>
      <c r="AC120" s="76"/>
      <c r="AD120" s="76"/>
      <c r="AE120" s="76"/>
      <c r="AF120" s="76"/>
      <c r="AG120" s="70" t="s">
        <v>305</v>
      </c>
    </row>
    <row r="121" spans="1:33" s="74" customFormat="1" ht="12">
      <c r="A121" s="74" t="s">
        <v>571</v>
      </c>
      <c r="B121" s="74">
        <v>4</v>
      </c>
      <c r="C121" s="74">
        <v>404</v>
      </c>
      <c r="D121" s="74">
        <v>40401</v>
      </c>
      <c r="E121" s="74" t="s">
        <v>566</v>
      </c>
      <c r="F121" s="74" t="s">
        <v>572</v>
      </c>
      <c r="G121" s="74" t="s">
        <v>572</v>
      </c>
      <c r="H121" s="74">
        <v>287169</v>
      </c>
      <c r="I121" s="74">
        <v>961251</v>
      </c>
      <c r="J121" s="74">
        <v>3</v>
      </c>
      <c r="K121" s="74">
        <v>1897</v>
      </c>
      <c r="L121" s="74">
        <v>1</v>
      </c>
      <c r="M121" s="74">
        <v>1</v>
      </c>
      <c r="P121" s="74">
        <v>168</v>
      </c>
      <c r="R121" s="75">
        <v>0.7</v>
      </c>
      <c r="T121" s="74">
        <v>2007</v>
      </c>
      <c r="U121" s="76">
        <v>168</v>
      </c>
      <c r="W121" s="76"/>
      <c r="X121" s="74">
        <v>7</v>
      </c>
      <c r="Y121" s="74">
        <v>3</v>
      </c>
      <c r="Z121" s="74">
        <v>1</v>
      </c>
      <c r="AB121" s="74" t="s">
        <v>304</v>
      </c>
      <c r="AC121" s="76"/>
      <c r="AD121" s="76"/>
      <c r="AE121" s="76"/>
      <c r="AF121" s="76"/>
      <c r="AG121" s="70" t="s">
        <v>305</v>
      </c>
    </row>
    <row r="122" spans="1:33" s="74" customFormat="1" ht="12">
      <c r="A122" s="74" t="s">
        <v>573</v>
      </c>
      <c r="B122" s="74">
        <v>4</v>
      </c>
      <c r="C122" s="74">
        <v>404</v>
      </c>
      <c r="D122" s="74">
        <v>40401</v>
      </c>
      <c r="E122" s="74" t="s">
        <v>574</v>
      </c>
      <c r="F122" s="74" t="s">
        <v>575</v>
      </c>
      <c r="G122" s="74" t="s">
        <v>575</v>
      </c>
      <c r="H122" s="74">
        <v>283216</v>
      </c>
      <c r="I122" s="74">
        <v>940730</v>
      </c>
      <c r="J122" s="74">
        <v>3</v>
      </c>
      <c r="K122" s="74">
        <v>1679</v>
      </c>
      <c r="L122" s="74">
        <v>1</v>
      </c>
      <c r="M122" s="74">
        <v>1</v>
      </c>
      <c r="R122" s="75">
        <v>0.6</v>
      </c>
      <c r="S122" s="74">
        <v>1</v>
      </c>
      <c r="T122" s="74">
        <v>2007</v>
      </c>
      <c r="U122" s="76"/>
      <c r="W122" s="76"/>
      <c r="X122" s="74">
        <v>7</v>
      </c>
      <c r="Y122" s="74">
        <v>3</v>
      </c>
      <c r="Z122" s="74">
        <v>1</v>
      </c>
      <c r="AB122" s="74" t="s">
        <v>304</v>
      </c>
      <c r="AC122" s="76"/>
      <c r="AD122" s="76"/>
      <c r="AE122" s="76"/>
      <c r="AF122" s="76"/>
      <c r="AG122" s="70" t="s">
        <v>305</v>
      </c>
    </row>
    <row r="123" spans="1:33" s="74" customFormat="1" ht="12">
      <c r="A123" s="74" t="s">
        <v>576</v>
      </c>
      <c r="B123" s="74">
        <v>4</v>
      </c>
      <c r="C123" s="74">
        <v>404</v>
      </c>
      <c r="D123" s="74">
        <v>40401</v>
      </c>
      <c r="E123" s="74" t="s">
        <v>577</v>
      </c>
      <c r="F123" s="74" t="s">
        <v>578</v>
      </c>
      <c r="G123" s="74" t="s">
        <v>578</v>
      </c>
      <c r="H123" s="74">
        <v>289708</v>
      </c>
      <c r="I123" s="74">
        <v>957879</v>
      </c>
      <c r="J123" s="74">
        <v>3</v>
      </c>
      <c r="K123" s="74">
        <v>1661</v>
      </c>
      <c r="L123" s="74">
        <v>1</v>
      </c>
      <c r="M123" s="74">
        <v>1</v>
      </c>
      <c r="P123" s="74">
        <v>98</v>
      </c>
      <c r="R123" s="75"/>
      <c r="S123" s="74">
        <v>1</v>
      </c>
      <c r="T123" s="74">
        <v>2007</v>
      </c>
      <c r="U123" s="76">
        <v>98</v>
      </c>
      <c r="W123" s="76"/>
      <c r="X123" s="74">
        <v>7</v>
      </c>
      <c r="Y123" s="74">
        <v>3</v>
      </c>
      <c r="Z123" s="74">
        <v>1</v>
      </c>
      <c r="AB123" s="74" t="s">
        <v>304</v>
      </c>
      <c r="AC123" s="76"/>
      <c r="AD123" s="76"/>
      <c r="AE123" s="76"/>
      <c r="AF123" s="76"/>
      <c r="AG123" s="70" t="s">
        <v>305</v>
      </c>
    </row>
    <row r="124" spans="1:33" s="74" customFormat="1" ht="12">
      <c r="A124" s="74" t="s">
        <v>579</v>
      </c>
      <c r="B124" s="74">
        <v>4</v>
      </c>
      <c r="C124" s="74">
        <v>404</v>
      </c>
      <c r="D124" s="74">
        <v>40401</v>
      </c>
      <c r="E124" s="74" t="s">
        <v>530</v>
      </c>
      <c r="F124" s="74" t="s">
        <v>533</v>
      </c>
      <c r="G124" s="74" t="s">
        <v>533</v>
      </c>
      <c r="H124" s="74">
        <v>280356</v>
      </c>
      <c r="I124" s="74">
        <v>951576</v>
      </c>
      <c r="J124" s="74">
        <v>3</v>
      </c>
      <c r="K124" s="74">
        <v>1590</v>
      </c>
      <c r="L124" s="74">
        <v>1</v>
      </c>
      <c r="M124" s="74">
        <v>1</v>
      </c>
      <c r="P124" s="74">
        <v>122</v>
      </c>
      <c r="R124" s="75"/>
      <c r="S124" s="74">
        <v>1</v>
      </c>
      <c r="T124" s="74">
        <v>2007</v>
      </c>
      <c r="U124" s="76">
        <v>122</v>
      </c>
      <c r="W124" s="76"/>
      <c r="X124" s="74">
        <v>7</v>
      </c>
      <c r="Y124" s="74">
        <v>3</v>
      </c>
      <c r="Z124" s="74">
        <v>1</v>
      </c>
      <c r="AB124" s="74" t="s">
        <v>304</v>
      </c>
      <c r="AC124" s="76"/>
      <c r="AD124" s="76"/>
      <c r="AE124" s="76"/>
      <c r="AF124" s="76"/>
      <c r="AG124" s="70" t="s">
        <v>305</v>
      </c>
    </row>
    <row r="125" spans="1:33" s="74" customFormat="1" ht="12">
      <c r="A125" s="74" t="s">
        <v>580</v>
      </c>
      <c r="B125" s="74">
        <v>4</v>
      </c>
      <c r="C125" s="74">
        <v>404</v>
      </c>
      <c r="D125" s="74">
        <v>40401</v>
      </c>
      <c r="E125" s="74" t="s">
        <v>530</v>
      </c>
      <c r="F125" s="74" t="s">
        <v>581</v>
      </c>
      <c r="G125" s="74" t="s">
        <v>581</v>
      </c>
      <c r="H125" s="74">
        <v>282156</v>
      </c>
      <c r="I125" s="74">
        <v>955844</v>
      </c>
      <c r="J125" s="74">
        <v>3</v>
      </c>
      <c r="K125" s="74">
        <v>1689</v>
      </c>
      <c r="L125" s="74">
        <v>1</v>
      </c>
      <c r="M125" s="74">
        <v>1</v>
      </c>
      <c r="P125" s="74">
        <v>129</v>
      </c>
      <c r="R125" s="75"/>
      <c r="S125" s="74">
        <v>1</v>
      </c>
      <c r="T125" s="74">
        <v>2007</v>
      </c>
      <c r="U125" s="76">
        <v>129</v>
      </c>
      <c r="W125" s="76"/>
      <c r="X125" s="74">
        <v>7</v>
      </c>
      <c r="Y125" s="74">
        <v>3</v>
      </c>
      <c r="Z125" s="74">
        <v>1</v>
      </c>
      <c r="AB125" s="74" t="s">
        <v>304</v>
      </c>
      <c r="AC125" s="76"/>
      <c r="AD125" s="76"/>
      <c r="AE125" s="76"/>
      <c r="AF125" s="76"/>
      <c r="AG125" s="70" t="s">
        <v>305</v>
      </c>
    </row>
    <row r="126" spans="1:33" s="74" customFormat="1" ht="12">
      <c r="A126" s="74" t="s">
        <v>582</v>
      </c>
      <c r="B126" s="74">
        <v>4</v>
      </c>
      <c r="C126" s="74">
        <v>404</v>
      </c>
      <c r="D126" s="74">
        <v>40401</v>
      </c>
      <c r="E126" s="74" t="s">
        <v>307</v>
      </c>
      <c r="F126" s="74" t="s">
        <v>583</v>
      </c>
      <c r="G126" s="74" t="s">
        <v>583</v>
      </c>
      <c r="H126" s="74">
        <v>293935</v>
      </c>
      <c r="I126" s="74">
        <v>957198</v>
      </c>
      <c r="J126" s="74">
        <v>3</v>
      </c>
      <c r="K126" s="74">
        <v>1699</v>
      </c>
      <c r="L126" s="74">
        <v>1</v>
      </c>
      <c r="M126" s="74">
        <v>1</v>
      </c>
      <c r="P126" s="74">
        <v>88</v>
      </c>
      <c r="R126" s="75"/>
      <c r="S126" s="74">
        <v>1</v>
      </c>
      <c r="T126" s="74">
        <v>2007</v>
      </c>
      <c r="U126" s="76">
        <v>88</v>
      </c>
      <c r="W126" s="76"/>
      <c r="X126" s="74">
        <v>7</v>
      </c>
      <c r="Y126" s="74">
        <v>3</v>
      </c>
      <c r="Z126" s="74">
        <v>1</v>
      </c>
      <c r="AB126" s="74" t="s">
        <v>304</v>
      </c>
      <c r="AC126" s="76"/>
      <c r="AD126" s="76"/>
      <c r="AE126" s="76"/>
      <c r="AF126" s="76"/>
      <c r="AG126" s="70" t="s">
        <v>305</v>
      </c>
    </row>
    <row r="127" spans="1:33" s="74" customFormat="1" ht="12">
      <c r="A127" s="74" t="s">
        <v>584</v>
      </c>
      <c r="B127" s="74">
        <v>4</v>
      </c>
      <c r="C127" s="74">
        <v>404</v>
      </c>
      <c r="D127" s="74">
        <v>40401</v>
      </c>
      <c r="E127" s="74" t="s">
        <v>307</v>
      </c>
      <c r="F127" s="74" t="s">
        <v>585</v>
      </c>
      <c r="G127" s="74" t="s">
        <v>585</v>
      </c>
      <c r="H127" s="74">
        <v>293996</v>
      </c>
      <c r="I127" s="74">
        <v>958033</v>
      </c>
      <c r="J127" s="74">
        <v>3</v>
      </c>
      <c r="K127" s="74">
        <v>1490</v>
      </c>
      <c r="L127" s="74">
        <v>1</v>
      </c>
      <c r="M127" s="74">
        <v>1</v>
      </c>
      <c r="P127" s="74">
        <v>141</v>
      </c>
      <c r="R127" s="75"/>
      <c r="S127" s="74">
        <v>1</v>
      </c>
      <c r="T127" s="74">
        <v>2007</v>
      </c>
      <c r="U127" s="76">
        <v>141</v>
      </c>
      <c r="W127" s="76"/>
      <c r="X127" s="74">
        <v>7</v>
      </c>
      <c r="Y127" s="74">
        <v>3</v>
      </c>
      <c r="Z127" s="74">
        <v>1</v>
      </c>
      <c r="AB127" s="74" t="s">
        <v>304</v>
      </c>
      <c r="AC127" s="76"/>
      <c r="AD127" s="76"/>
      <c r="AE127" s="76"/>
      <c r="AF127" s="76"/>
      <c r="AG127" s="70" t="s">
        <v>305</v>
      </c>
    </row>
    <row r="128" spans="1:33" s="74" customFormat="1" ht="12">
      <c r="A128" s="74" t="s">
        <v>586</v>
      </c>
      <c r="B128" s="74">
        <v>4</v>
      </c>
      <c r="C128" s="74">
        <v>404</v>
      </c>
      <c r="D128" s="74">
        <v>40401</v>
      </c>
      <c r="E128" s="74" t="s">
        <v>307</v>
      </c>
      <c r="F128" s="74" t="s">
        <v>587</v>
      </c>
      <c r="G128" s="74" t="s">
        <v>587</v>
      </c>
      <c r="H128" s="74">
        <v>294800</v>
      </c>
      <c r="I128" s="74">
        <v>953978</v>
      </c>
      <c r="J128" s="74">
        <v>3</v>
      </c>
      <c r="K128" s="74">
        <v>1600</v>
      </c>
      <c r="L128" s="74">
        <v>1</v>
      </c>
      <c r="M128" s="74">
        <v>1</v>
      </c>
      <c r="P128" s="74">
        <v>132</v>
      </c>
      <c r="R128" s="75"/>
      <c r="S128" s="74">
        <v>1</v>
      </c>
      <c r="T128" s="74">
        <v>2007</v>
      </c>
      <c r="U128" s="76">
        <v>132</v>
      </c>
      <c r="W128" s="76"/>
      <c r="X128" s="74">
        <v>7</v>
      </c>
      <c r="Y128" s="74">
        <v>3</v>
      </c>
      <c r="Z128" s="74">
        <v>1</v>
      </c>
      <c r="AB128" s="74" t="s">
        <v>304</v>
      </c>
      <c r="AC128" s="76"/>
      <c r="AD128" s="76"/>
      <c r="AE128" s="76"/>
      <c r="AF128" s="76"/>
      <c r="AG128" s="70" t="s">
        <v>305</v>
      </c>
    </row>
    <row r="129" spans="1:33" s="74" customFormat="1" ht="12">
      <c r="A129" s="74" t="s">
        <v>588</v>
      </c>
      <c r="B129" s="74">
        <v>4</v>
      </c>
      <c r="C129" s="74">
        <v>404</v>
      </c>
      <c r="D129" s="74">
        <v>40401</v>
      </c>
      <c r="E129" s="74" t="s">
        <v>330</v>
      </c>
      <c r="F129" s="74" t="s">
        <v>589</v>
      </c>
      <c r="G129" s="74" t="s">
        <v>589</v>
      </c>
      <c r="H129" s="74">
        <v>293223</v>
      </c>
      <c r="I129" s="74">
        <v>961991</v>
      </c>
      <c r="J129" s="74">
        <v>3</v>
      </c>
      <c r="K129" s="74">
        <v>1590</v>
      </c>
      <c r="L129" s="74">
        <v>1</v>
      </c>
      <c r="M129" s="74">
        <v>1</v>
      </c>
      <c r="P129" s="74">
        <v>219</v>
      </c>
      <c r="R129" s="75"/>
      <c r="S129" s="74">
        <v>1</v>
      </c>
      <c r="T129" s="74">
        <v>2007</v>
      </c>
      <c r="U129" s="76">
        <v>219</v>
      </c>
      <c r="W129" s="76"/>
      <c r="X129" s="74">
        <v>7</v>
      </c>
      <c r="Y129" s="74">
        <v>3</v>
      </c>
      <c r="Z129" s="74">
        <v>1</v>
      </c>
      <c r="AB129" s="74" t="s">
        <v>304</v>
      </c>
      <c r="AC129" s="76"/>
      <c r="AD129" s="76"/>
      <c r="AE129" s="76">
        <v>6200</v>
      </c>
      <c r="AF129" s="76"/>
      <c r="AG129" s="70" t="s">
        <v>305</v>
      </c>
    </row>
    <row r="130" spans="1:33" s="74" customFormat="1" ht="12">
      <c r="A130" s="74" t="s">
        <v>590</v>
      </c>
      <c r="B130" s="74">
        <v>4</v>
      </c>
      <c r="C130" s="74">
        <v>404</v>
      </c>
      <c r="D130" s="74">
        <v>40401</v>
      </c>
      <c r="E130" s="74" t="s">
        <v>330</v>
      </c>
      <c r="F130" s="74" t="s">
        <v>591</v>
      </c>
      <c r="G130" s="74" t="s">
        <v>591</v>
      </c>
      <c r="H130" s="74">
        <v>287306</v>
      </c>
      <c r="I130" s="74">
        <v>960128</v>
      </c>
      <c r="J130" s="74">
        <v>3</v>
      </c>
      <c r="K130" s="74">
        <v>1680</v>
      </c>
      <c r="L130" s="74">
        <v>1</v>
      </c>
      <c r="M130" s="74">
        <v>1</v>
      </c>
      <c r="P130" s="74">
        <v>190</v>
      </c>
      <c r="R130" s="75"/>
      <c r="S130" s="74">
        <v>1</v>
      </c>
      <c r="T130" s="74">
        <v>2007</v>
      </c>
      <c r="U130" s="76">
        <v>190</v>
      </c>
      <c r="W130" s="76"/>
      <c r="X130" s="74">
        <v>7</v>
      </c>
      <c r="Y130" s="74">
        <v>3</v>
      </c>
      <c r="Z130" s="74">
        <v>1</v>
      </c>
      <c r="AB130" s="74" t="s">
        <v>304</v>
      </c>
      <c r="AC130" s="76"/>
      <c r="AD130" s="76">
        <v>21700</v>
      </c>
      <c r="AE130" s="76">
        <v>7595</v>
      </c>
      <c r="AF130" s="76">
        <v>29295</v>
      </c>
      <c r="AG130" s="70" t="s">
        <v>305</v>
      </c>
    </row>
    <row r="131" spans="1:33" s="74" customFormat="1" ht="12">
      <c r="A131" s="74" t="s">
        <v>592</v>
      </c>
      <c r="B131" s="74">
        <v>4</v>
      </c>
      <c r="C131" s="74">
        <v>404</v>
      </c>
      <c r="D131" s="74">
        <v>40401</v>
      </c>
      <c r="E131" s="74" t="s">
        <v>330</v>
      </c>
      <c r="F131" s="74" t="s">
        <v>593</v>
      </c>
      <c r="G131" s="74" t="s">
        <v>593</v>
      </c>
      <c r="H131" s="74">
        <v>287609</v>
      </c>
      <c r="I131" s="74">
        <v>963130</v>
      </c>
      <c r="J131" s="74">
        <v>3</v>
      </c>
      <c r="K131" s="74">
        <v>1780</v>
      </c>
      <c r="L131" s="74">
        <v>1</v>
      </c>
      <c r="M131" s="74">
        <v>1</v>
      </c>
      <c r="P131" s="74">
        <v>167</v>
      </c>
      <c r="R131" s="75"/>
      <c r="S131" s="74">
        <v>1</v>
      </c>
      <c r="T131" s="74">
        <v>2007</v>
      </c>
      <c r="U131" s="76">
        <v>167</v>
      </c>
      <c r="W131" s="76"/>
      <c r="X131" s="74">
        <v>7</v>
      </c>
      <c r="Y131" s="74">
        <v>3</v>
      </c>
      <c r="Z131" s="74">
        <v>1</v>
      </c>
      <c r="AB131" s="74" t="s">
        <v>304</v>
      </c>
      <c r="AC131" s="76"/>
      <c r="AD131" s="76">
        <v>31000</v>
      </c>
      <c r="AE131" s="76">
        <v>9300</v>
      </c>
      <c r="AF131" s="76">
        <v>40300</v>
      </c>
      <c r="AG131" s="70" t="s">
        <v>305</v>
      </c>
    </row>
    <row r="132" spans="1:33" s="74" customFormat="1" ht="12">
      <c r="A132" s="74" t="s">
        <v>594</v>
      </c>
      <c r="B132" s="74">
        <v>4</v>
      </c>
      <c r="C132" s="74">
        <v>404</v>
      </c>
      <c r="D132" s="74">
        <v>40401</v>
      </c>
      <c r="E132" s="74" t="s">
        <v>330</v>
      </c>
      <c r="F132" s="74" t="s">
        <v>595</v>
      </c>
      <c r="G132" s="74" t="s">
        <v>595</v>
      </c>
      <c r="H132" s="74">
        <v>292598</v>
      </c>
      <c r="I132" s="74">
        <v>959096</v>
      </c>
      <c r="J132" s="74">
        <v>3</v>
      </c>
      <c r="K132" s="74">
        <v>1660</v>
      </c>
      <c r="L132" s="74">
        <v>1</v>
      </c>
      <c r="M132" s="74">
        <v>1</v>
      </c>
      <c r="P132" s="74">
        <v>189</v>
      </c>
      <c r="R132" s="75"/>
      <c r="S132" s="74">
        <v>1</v>
      </c>
      <c r="T132" s="74">
        <v>2007</v>
      </c>
      <c r="U132" s="76">
        <v>189</v>
      </c>
      <c r="W132" s="76"/>
      <c r="X132" s="74">
        <v>7</v>
      </c>
      <c r="Y132" s="74">
        <v>3</v>
      </c>
      <c r="Z132" s="74">
        <v>1</v>
      </c>
      <c r="AB132" s="74" t="s">
        <v>304</v>
      </c>
      <c r="AC132" s="76"/>
      <c r="AD132" s="76">
        <v>15500</v>
      </c>
      <c r="AE132" s="76">
        <v>5425</v>
      </c>
      <c r="AF132" s="76">
        <v>20925</v>
      </c>
      <c r="AG132" s="70" t="s">
        <v>305</v>
      </c>
    </row>
    <row r="133" spans="1:33" s="74" customFormat="1" ht="12">
      <c r="A133" s="74" t="s">
        <v>596</v>
      </c>
      <c r="B133" s="74">
        <v>4</v>
      </c>
      <c r="C133" s="74">
        <v>404</v>
      </c>
      <c r="D133" s="74">
        <v>40401</v>
      </c>
      <c r="E133" s="74" t="s">
        <v>577</v>
      </c>
      <c r="F133" s="74" t="s">
        <v>365</v>
      </c>
      <c r="G133" s="74" t="s">
        <v>365</v>
      </c>
      <c r="H133" s="74">
        <v>285196</v>
      </c>
      <c r="I133" s="74">
        <v>959858</v>
      </c>
      <c r="J133" s="74">
        <v>3</v>
      </c>
      <c r="K133" s="74">
        <v>1666</v>
      </c>
      <c r="L133" s="74">
        <v>5</v>
      </c>
      <c r="M133" s="74">
        <v>1</v>
      </c>
      <c r="P133" s="74">
        <v>80</v>
      </c>
      <c r="R133" s="75"/>
      <c r="S133" s="74">
        <v>1</v>
      </c>
      <c r="T133" s="74">
        <v>2007</v>
      </c>
      <c r="U133" s="76">
        <v>80</v>
      </c>
      <c r="W133" s="76"/>
      <c r="X133" s="74">
        <v>7</v>
      </c>
      <c r="Y133" s="74">
        <v>3</v>
      </c>
      <c r="Z133" s="74">
        <v>1</v>
      </c>
      <c r="AB133" s="74" t="s">
        <v>304</v>
      </c>
      <c r="AC133" s="76"/>
      <c r="AD133" s="76">
        <v>22000</v>
      </c>
      <c r="AE133" s="76">
        <v>7700</v>
      </c>
      <c r="AF133" s="76">
        <v>29700</v>
      </c>
      <c r="AG133" s="70" t="s">
        <v>305</v>
      </c>
    </row>
    <row r="134" spans="1:33" s="74" customFormat="1" ht="12">
      <c r="A134" s="74" t="s">
        <v>597</v>
      </c>
      <c r="B134" s="74">
        <v>4</v>
      </c>
      <c r="C134" s="74">
        <v>404</v>
      </c>
      <c r="D134" s="74">
        <v>40401</v>
      </c>
      <c r="E134" s="74" t="s">
        <v>577</v>
      </c>
      <c r="F134" s="74" t="s">
        <v>598</v>
      </c>
      <c r="G134" s="74" t="s">
        <v>598</v>
      </c>
      <c r="H134" s="74">
        <v>299708</v>
      </c>
      <c r="I134" s="74">
        <v>957879</v>
      </c>
      <c r="J134" s="74">
        <v>3</v>
      </c>
      <c r="K134" s="74">
        <v>1580</v>
      </c>
      <c r="L134" s="74">
        <v>1</v>
      </c>
      <c r="M134" s="74">
        <v>1</v>
      </c>
      <c r="P134" s="74">
        <v>84</v>
      </c>
      <c r="R134" s="75"/>
      <c r="S134" s="74">
        <v>1</v>
      </c>
      <c r="T134" s="74">
        <v>2007</v>
      </c>
      <c r="U134" s="76">
        <v>84</v>
      </c>
      <c r="W134" s="76"/>
      <c r="X134" s="74">
        <v>7</v>
      </c>
      <c r="Y134" s="74">
        <v>3</v>
      </c>
      <c r="Z134" s="74">
        <v>1</v>
      </c>
      <c r="AB134" s="74" t="s">
        <v>304</v>
      </c>
      <c r="AC134" s="76"/>
      <c r="AD134" s="76">
        <v>31000</v>
      </c>
      <c r="AE134" s="76">
        <v>9300</v>
      </c>
      <c r="AF134" s="76">
        <v>40300</v>
      </c>
      <c r="AG134" s="70" t="s">
        <v>305</v>
      </c>
    </row>
    <row r="135" spans="1:33" s="74" customFormat="1" ht="12">
      <c r="A135" s="74" t="s">
        <v>599</v>
      </c>
      <c r="B135" s="74">
        <v>4</v>
      </c>
      <c r="C135" s="74">
        <v>404</v>
      </c>
      <c r="D135" s="74">
        <v>40401</v>
      </c>
      <c r="E135" s="74" t="s">
        <v>577</v>
      </c>
      <c r="F135" s="74" t="s">
        <v>600</v>
      </c>
      <c r="G135" s="74" t="s">
        <v>600</v>
      </c>
      <c r="H135" s="74">
        <v>286413</v>
      </c>
      <c r="I135" s="74">
        <v>958053</v>
      </c>
      <c r="J135" s="74">
        <v>3</v>
      </c>
      <c r="K135" s="74">
        <v>1754</v>
      </c>
      <c r="L135" s="74">
        <v>5</v>
      </c>
      <c r="M135" s="74">
        <v>1</v>
      </c>
      <c r="P135" s="74">
        <v>142</v>
      </c>
      <c r="R135" s="75"/>
      <c r="S135" s="74">
        <v>1</v>
      </c>
      <c r="T135" s="74">
        <v>2007</v>
      </c>
      <c r="U135" s="76">
        <v>142</v>
      </c>
      <c r="W135" s="76"/>
      <c r="X135" s="74">
        <v>7</v>
      </c>
      <c r="Y135" s="74">
        <v>3</v>
      </c>
      <c r="Z135" s="74">
        <v>1</v>
      </c>
      <c r="AB135" s="74" t="s">
        <v>304</v>
      </c>
      <c r="AC135" s="76"/>
      <c r="AD135" s="76"/>
      <c r="AE135" s="76"/>
      <c r="AF135" s="76"/>
      <c r="AG135" s="70" t="s">
        <v>305</v>
      </c>
    </row>
    <row r="136" spans="1:33" s="74" customFormat="1" ht="12">
      <c r="A136" s="74" t="s">
        <v>601</v>
      </c>
      <c r="B136" s="74">
        <v>4</v>
      </c>
      <c r="C136" s="74">
        <v>404</v>
      </c>
      <c r="D136" s="74">
        <v>40401</v>
      </c>
      <c r="E136" s="74" t="s">
        <v>577</v>
      </c>
      <c r="F136" s="74" t="s">
        <v>514</v>
      </c>
      <c r="G136" s="74" t="s">
        <v>514</v>
      </c>
      <c r="H136" s="74">
        <v>290456</v>
      </c>
      <c r="I136" s="74">
        <v>950530</v>
      </c>
      <c r="J136" s="74">
        <v>3</v>
      </c>
      <c r="K136" s="74">
        <v>1675</v>
      </c>
      <c r="L136" s="74">
        <v>5</v>
      </c>
      <c r="M136" s="74">
        <v>1</v>
      </c>
      <c r="P136" s="74">
        <v>165</v>
      </c>
      <c r="R136" s="75"/>
      <c r="S136" s="74">
        <v>1</v>
      </c>
      <c r="T136" s="74">
        <v>2007</v>
      </c>
      <c r="U136" s="76">
        <v>165</v>
      </c>
      <c r="W136" s="76"/>
      <c r="X136" s="74">
        <v>7</v>
      </c>
      <c r="Y136" s="74">
        <v>3</v>
      </c>
      <c r="Z136" s="74">
        <v>1</v>
      </c>
      <c r="AB136" s="74" t="s">
        <v>304</v>
      </c>
      <c r="AC136" s="76"/>
      <c r="AD136" s="76"/>
      <c r="AE136" s="76"/>
      <c r="AF136" s="76"/>
      <c r="AG136" s="70" t="s">
        <v>305</v>
      </c>
    </row>
    <row r="137" spans="1:33" s="74" customFormat="1" ht="12">
      <c r="A137" s="74" t="s">
        <v>602</v>
      </c>
      <c r="B137" s="74">
        <v>4</v>
      </c>
      <c r="C137" s="74">
        <v>404</v>
      </c>
      <c r="D137" s="74">
        <v>40401</v>
      </c>
      <c r="E137" s="74" t="s">
        <v>577</v>
      </c>
      <c r="F137" s="74" t="s">
        <v>603</v>
      </c>
      <c r="G137" s="74" t="s">
        <v>603</v>
      </c>
      <c r="H137" s="74">
        <v>285038</v>
      </c>
      <c r="I137" s="74">
        <v>970695</v>
      </c>
      <c r="J137" s="74">
        <v>3</v>
      </c>
      <c r="K137" s="74">
        <v>1752</v>
      </c>
      <c r="L137" s="74">
        <v>5</v>
      </c>
      <c r="M137" s="74">
        <v>1</v>
      </c>
      <c r="P137" s="74">
        <v>117</v>
      </c>
      <c r="R137" s="75"/>
      <c r="S137" s="74">
        <v>1</v>
      </c>
      <c r="T137" s="74">
        <v>2007</v>
      </c>
      <c r="U137" s="76">
        <v>117</v>
      </c>
      <c r="W137" s="76"/>
      <c r="X137" s="74">
        <v>7</v>
      </c>
      <c r="Y137" s="74">
        <v>3</v>
      </c>
      <c r="Z137" s="74">
        <v>1</v>
      </c>
      <c r="AB137" s="74" t="s">
        <v>304</v>
      </c>
      <c r="AC137" s="76"/>
      <c r="AD137" s="76"/>
      <c r="AE137" s="76">
        <v>6200</v>
      </c>
      <c r="AF137" s="76"/>
      <c r="AG137" s="70" t="s">
        <v>305</v>
      </c>
    </row>
    <row r="138" spans="1:33" s="74" customFormat="1" ht="12">
      <c r="A138" s="74" t="s">
        <v>604</v>
      </c>
      <c r="B138" s="74">
        <v>4</v>
      </c>
      <c r="C138" s="74">
        <v>404</v>
      </c>
      <c r="D138" s="74">
        <v>40401</v>
      </c>
      <c r="E138" s="74" t="s">
        <v>577</v>
      </c>
      <c r="F138" s="74" t="s">
        <v>465</v>
      </c>
      <c r="G138" s="74" t="s">
        <v>465</v>
      </c>
      <c r="H138" s="74">
        <v>283050</v>
      </c>
      <c r="I138" s="74">
        <v>975386</v>
      </c>
      <c r="J138" s="74">
        <v>3</v>
      </c>
      <c r="K138" s="74">
        <v>1650</v>
      </c>
      <c r="L138" s="74">
        <v>1</v>
      </c>
      <c r="M138" s="74">
        <v>1</v>
      </c>
      <c r="P138" s="74">
        <v>382</v>
      </c>
      <c r="R138" s="75"/>
      <c r="S138" s="74">
        <v>1</v>
      </c>
      <c r="T138" s="74">
        <v>2007</v>
      </c>
      <c r="U138" s="76">
        <v>382</v>
      </c>
      <c r="W138" s="76"/>
      <c r="X138" s="74">
        <v>7</v>
      </c>
      <c r="Y138" s="74">
        <v>3</v>
      </c>
      <c r="Z138" s="74">
        <v>1</v>
      </c>
      <c r="AB138" s="74" t="s">
        <v>304</v>
      </c>
      <c r="AC138" s="76"/>
      <c r="AD138" s="76">
        <v>27000</v>
      </c>
      <c r="AE138" s="76">
        <v>9450</v>
      </c>
      <c r="AF138" s="76">
        <v>36450</v>
      </c>
      <c r="AG138" s="70" t="s">
        <v>305</v>
      </c>
    </row>
    <row r="139" spans="1:33" s="74" customFormat="1" ht="12">
      <c r="A139" s="74" t="s">
        <v>605</v>
      </c>
      <c r="B139" s="74">
        <v>4</v>
      </c>
      <c r="C139" s="74">
        <v>404</v>
      </c>
      <c r="D139" s="74">
        <v>40401</v>
      </c>
      <c r="E139" s="74" t="s">
        <v>341</v>
      </c>
      <c r="F139" s="74" t="s">
        <v>606</v>
      </c>
      <c r="G139" s="74" t="s">
        <v>606</v>
      </c>
      <c r="H139" s="74">
        <v>295168</v>
      </c>
      <c r="I139" s="74">
        <v>951506</v>
      </c>
      <c r="J139" s="74">
        <v>3</v>
      </c>
      <c r="K139" s="74">
        <v>1505</v>
      </c>
      <c r="L139" s="74">
        <v>5</v>
      </c>
      <c r="M139" s="74">
        <v>1</v>
      </c>
      <c r="P139" s="74">
        <v>99</v>
      </c>
      <c r="R139" s="75"/>
      <c r="S139" s="74">
        <v>1</v>
      </c>
      <c r="T139" s="74">
        <v>2007</v>
      </c>
      <c r="U139" s="76">
        <v>99</v>
      </c>
      <c r="W139" s="76"/>
      <c r="X139" s="74">
        <v>7</v>
      </c>
      <c r="Y139" s="74">
        <v>3</v>
      </c>
      <c r="Z139" s="74">
        <v>1</v>
      </c>
      <c r="AB139" s="74" t="s">
        <v>304</v>
      </c>
      <c r="AC139" s="76"/>
      <c r="AD139" s="76"/>
      <c r="AE139" s="76">
        <v>5500</v>
      </c>
      <c r="AF139" s="76"/>
      <c r="AG139" s="70" t="s">
        <v>305</v>
      </c>
    </row>
    <row r="140" spans="1:33" s="74" customFormat="1" ht="12">
      <c r="A140" s="74" t="s">
        <v>607</v>
      </c>
      <c r="B140" s="74">
        <v>4</v>
      </c>
      <c r="C140" s="74">
        <v>404</v>
      </c>
      <c r="D140" s="74">
        <v>40401</v>
      </c>
      <c r="E140" s="74" t="s">
        <v>341</v>
      </c>
      <c r="F140" s="74" t="s">
        <v>608</v>
      </c>
      <c r="G140" s="74" t="s">
        <v>608</v>
      </c>
      <c r="H140" s="74">
        <v>297768</v>
      </c>
      <c r="I140" s="74">
        <v>955053</v>
      </c>
      <c r="J140" s="74">
        <v>3</v>
      </c>
      <c r="K140" s="74">
        <v>1757</v>
      </c>
      <c r="L140" s="74">
        <v>1</v>
      </c>
      <c r="M140" s="74">
        <v>1</v>
      </c>
      <c r="P140" s="74">
        <v>206</v>
      </c>
      <c r="R140" s="75"/>
      <c r="S140" s="74">
        <v>1</v>
      </c>
      <c r="T140" s="74">
        <v>2007</v>
      </c>
      <c r="U140" s="76">
        <v>206</v>
      </c>
      <c r="W140" s="76"/>
      <c r="X140" s="74">
        <v>7</v>
      </c>
      <c r="Y140" s="74">
        <v>3</v>
      </c>
      <c r="Z140" s="74">
        <v>1</v>
      </c>
      <c r="AB140" s="74" t="s">
        <v>304</v>
      </c>
      <c r="AC140" s="76"/>
      <c r="AD140" s="76">
        <v>30250</v>
      </c>
      <c r="AE140" s="76">
        <v>9075</v>
      </c>
      <c r="AF140" s="76">
        <v>39325</v>
      </c>
      <c r="AG140" s="70" t="s">
        <v>305</v>
      </c>
    </row>
    <row r="141" spans="1:33" s="74" customFormat="1" ht="12">
      <c r="A141" s="74" t="s">
        <v>609</v>
      </c>
      <c r="B141" s="74">
        <v>4</v>
      </c>
      <c r="C141" s="74">
        <v>404</v>
      </c>
      <c r="D141" s="74">
        <v>40401</v>
      </c>
      <c r="E141" s="74" t="s">
        <v>310</v>
      </c>
      <c r="F141" s="74" t="s">
        <v>610</v>
      </c>
      <c r="G141" s="74" t="s">
        <v>610</v>
      </c>
      <c r="H141" s="74">
        <v>290434</v>
      </c>
      <c r="I141" s="74">
        <v>950571</v>
      </c>
      <c r="J141" s="74">
        <v>3</v>
      </c>
      <c r="K141" s="74">
        <v>1690</v>
      </c>
      <c r="L141" s="74">
        <v>5</v>
      </c>
      <c r="M141" s="74">
        <v>1</v>
      </c>
      <c r="P141" s="74">
        <v>62</v>
      </c>
      <c r="R141" s="75"/>
      <c r="S141" s="74">
        <v>1</v>
      </c>
      <c r="T141" s="74">
        <v>2007</v>
      </c>
      <c r="U141" s="76">
        <v>62</v>
      </c>
      <c r="W141" s="76"/>
      <c r="X141" s="74">
        <v>7</v>
      </c>
      <c r="Y141" s="74">
        <v>3</v>
      </c>
      <c r="Z141" s="74">
        <v>1</v>
      </c>
      <c r="AB141" s="74" t="s">
        <v>304</v>
      </c>
      <c r="AC141" s="76"/>
      <c r="AD141" s="76">
        <v>22000</v>
      </c>
      <c r="AE141" s="76">
        <v>7700</v>
      </c>
      <c r="AF141" s="76">
        <v>29700</v>
      </c>
      <c r="AG141" s="70" t="s">
        <v>305</v>
      </c>
    </row>
    <row r="142" spans="1:33" s="74" customFormat="1" ht="12">
      <c r="A142" s="74" t="s">
        <v>611</v>
      </c>
      <c r="B142" s="74">
        <v>4</v>
      </c>
      <c r="C142" s="74">
        <v>404</v>
      </c>
      <c r="D142" s="74">
        <v>40401</v>
      </c>
      <c r="E142" s="74" t="s">
        <v>439</v>
      </c>
      <c r="F142" s="74" t="s">
        <v>612</v>
      </c>
      <c r="G142" s="74" t="s">
        <v>612</v>
      </c>
      <c r="H142" s="74">
        <v>282469</v>
      </c>
      <c r="I142" s="74">
        <v>963374</v>
      </c>
      <c r="J142" s="74">
        <v>3</v>
      </c>
      <c r="K142" s="74">
        <v>1569</v>
      </c>
      <c r="L142" s="74">
        <v>5</v>
      </c>
      <c r="M142" s="74">
        <v>1</v>
      </c>
      <c r="P142" s="74">
        <v>73</v>
      </c>
      <c r="R142" s="75"/>
      <c r="S142" s="74">
        <v>1</v>
      </c>
      <c r="T142" s="74">
        <v>2007</v>
      </c>
      <c r="U142" s="76">
        <v>73</v>
      </c>
      <c r="W142" s="76"/>
      <c r="X142" s="74">
        <v>7</v>
      </c>
      <c r="Y142" s="74">
        <v>3</v>
      </c>
      <c r="Z142" s="74">
        <v>1</v>
      </c>
      <c r="AB142" s="74" t="s">
        <v>304</v>
      </c>
      <c r="AC142" s="76"/>
      <c r="AD142" s="76">
        <v>22000</v>
      </c>
      <c r="AE142" s="76">
        <v>7700</v>
      </c>
      <c r="AF142" s="76">
        <v>29700</v>
      </c>
      <c r="AG142" s="70" t="s">
        <v>305</v>
      </c>
    </row>
    <row r="143" spans="1:33" s="74" customFormat="1" ht="12">
      <c r="A143" s="74" t="s">
        <v>613</v>
      </c>
      <c r="B143" s="74">
        <v>4</v>
      </c>
      <c r="C143" s="74">
        <v>404</v>
      </c>
      <c r="D143" s="74">
        <v>40401</v>
      </c>
      <c r="E143" s="74" t="s">
        <v>439</v>
      </c>
      <c r="F143" s="74" t="s">
        <v>614</v>
      </c>
      <c r="G143" s="74" t="s">
        <v>614</v>
      </c>
      <c r="H143" s="74">
        <v>284495</v>
      </c>
      <c r="I143" s="74">
        <v>966050</v>
      </c>
      <c r="J143" s="74">
        <v>3</v>
      </c>
      <c r="K143" s="74">
        <v>1790</v>
      </c>
      <c r="L143" s="74">
        <v>1</v>
      </c>
      <c r="M143" s="74">
        <v>1</v>
      </c>
      <c r="P143" s="74">
        <v>87</v>
      </c>
      <c r="R143" s="75"/>
      <c r="S143" s="74">
        <v>1</v>
      </c>
      <c r="T143" s="74">
        <v>2007</v>
      </c>
      <c r="U143" s="76">
        <v>87</v>
      </c>
      <c r="W143" s="76"/>
      <c r="X143" s="74">
        <v>7</v>
      </c>
      <c r="Y143" s="74">
        <v>3</v>
      </c>
      <c r="Z143" s="74">
        <v>1</v>
      </c>
      <c r="AB143" s="74" t="s">
        <v>304</v>
      </c>
      <c r="AC143" s="76"/>
      <c r="AD143" s="76">
        <v>31000</v>
      </c>
      <c r="AE143" s="76">
        <v>9300</v>
      </c>
      <c r="AF143" s="76">
        <v>40300</v>
      </c>
      <c r="AG143" s="70" t="s">
        <v>305</v>
      </c>
    </row>
    <row r="144" spans="1:33" s="74" customFormat="1" ht="12">
      <c r="A144" s="74" t="s">
        <v>615</v>
      </c>
      <c r="B144" s="74">
        <v>4</v>
      </c>
      <c r="C144" s="74">
        <v>404</v>
      </c>
      <c r="D144" s="74">
        <v>40401</v>
      </c>
      <c r="E144" s="74" t="s">
        <v>439</v>
      </c>
      <c r="F144" s="74" t="s">
        <v>616</v>
      </c>
      <c r="G144" s="74" t="s">
        <v>616</v>
      </c>
      <c r="H144" s="74">
        <v>284935</v>
      </c>
      <c r="I144" s="74">
        <v>967063</v>
      </c>
      <c r="J144" s="74">
        <v>3</v>
      </c>
      <c r="K144" s="74">
        <v>1679</v>
      </c>
      <c r="L144" s="74">
        <v>1</v>
      </c>
      <c r="M144" s="74">
        <v>1</v>
      </c>
      <c r="P144" s="74">
        <v>84</v>
      </c>
      <c r="R144" s="75"/>
      <c r="S144" s="74">
        <v>1</v>
      </c>
      <c r="T144" s="74">
        <v>2007</v>
      </c>
      <c r="U144" s="76"/>
      <c r="W144" s="76"/>
      <c r="X144" s="74">
        <v>7</v>
      </c>
      <c r="Y144" s="74">
        <v>3</v>
      </c>
      <c r="Z144" s="74">
        <v>1</v>
      </c>
      <c r="AB144" s="74" t="s">
        <v>304</v>
      </c>
      <c r="AC144" s="76"/>
      <c r="AD144" s="76">
        <v>34100</v>
      </c>
      <c r="AE144" s="76">
        <v>6820</v>
      </c>
      <c r="AF144" s="76">
        <v>40920</v>
      </c>
      <c r="AG144" s="70" t="s">
        <v>305</v>
      </c>
    </row>
    <row r="145" spans="1:33" s="74" customFormat="1" ht="12">
      <c r="A145" s="74" t="s">
        <v>617</v>
      </c>
      <c r="B145" s="74">
        <v>4</v>
      </c>
      <c r="C145" s="74">
        <v>404</v>
      </c>
      <c r="D145" s="74">
        <v>40401</v>
      </c>
      <c r="E145" s="74" t="s">
        <v>439</v>
      </c>
      <c r="F145" s="74" t="s">
        <v>618</v>
      </c>
      <c r="G145" s="74" t="s">
        <v>619</v>
      </c>
      <c r="H145" s="74">
        <v>283537</v>
      </c>
      <c r="I145" s="74">
        <v>967100</v>
      </c>
      <c r="J145" s="74">
        <v>3</v>
      </c>
      <c r="K145" s="74">
        <v>1644</v>
      </c>
      <c r="L145" s="74">
        <v>1</v>
      </c>
      <c r="M145" s="74">
        <v>1</v>
      </c>
      <c r="P145" s="74">
        <v>110</v>
      </c>
      <c r="R145" s="75"/>
      <c r="S145" s="74">
        <v>1</v>
      </c>
      <c r="T145" s="74">
        <v>2007</v>
      </c>
      <c r="U145" s="76"/>
      <c r="W145" s="76"/>
      <c r="X145" s="74">
        <v>7</v>
      </c>
      <c r="Y145" s="74">
        <v>3</v>
      </c>
      <c r="Z145" s="74">
        <v>1</v>
      </c>
      <c r="AB145" s="74" t="s">
        <v>304</v>
      </c>
      <c r="AC145" s="76"/>
      <c r="AD145" s="76">
        <v>28500</v>
      </c>
      <c r="AE145" s="76">
        <v>7125</v>
      </c>
      <c r="AF145" s="76">
        <v>35625</v>
      </c>
      <c r="AG145" s="70" t="s">
        <v>305</v>
      </c>
    </row>
    <row r="146" spans="1:33" s="74" customFormat="1" ht="12">
      <c r="A146" s="74" t="s">
        <v>620</v>
      </c>
      <c r="B146" s="74">
        <v>4</v>
      </c>
      <c r="C146" s="74">
        <v>404</v>
      </c>
      <c r="D146" s="74">
        <v>40401</v>
      </c>
      <c r="E146" s="74" t="s">
        <v>439</v>
      </c>
      <c r="F146" s="74" t="s">
        <v>621</v>
      </c>
      <c r="G146" s="74" t="s">
        <v>621</v>
      </c>
      <c r="H146" s="74">
        <v>282979</v>
      </c>
      <c r="I146" s="74">
        <v>968969</v>
      </c>
      <c r="J146" s="74">
        <v>3</v>
      </c>
      <c r="K146" s="74">
        <v>1769</v>
      </c>
      <c r="L146" s="74">
        <v>1</v>
      </c>
      <c r="M146" s="74">
        <v>1</v>
      </c>
      <c r="P146" s="74">
        <v>55</v>
      </c>
      <c r="R146" s="75"/>
      <c r="S146" s="74">
        <v>1</v>
      </c>
      <c r="T146" s="74">
        <v>2007</v>
      </c>
      <c r="U146" s="76"/>
      <c r="W146" s="76"/>
      <c r="X146" s="74">
        <v>7</v>
      </c>
      <c r="Y146" s="74">
        <v>3</v>
      </c>
      <c r="Z146" s="74">
        <v>1</v>
      </c>
      <c r="AB146" s="74" t="s">
        <v>304</v>
      </c>
      <c r="AC146" s="76"/>
      <c r="AD146" s="76">
        <v>31000</v>
      </c>
      <c r="AE146" s="76">
        <v>9300</v>
      </c>
      <c r="AF146" s="76">
        <v>40300</v>
      </c>
      <c r="AG146" s="70" t="s">
        <v>305</v>
      </c>
    </row>
    <row r="147" spans="1:33" s="74" customFormat="1" ht="12">
      <c r="A147" s="74" t="s">
        <v>622</v>
      </c>
      <c r="B147" s="74">
        <v>4</v>
      </c>
      <c r="C147" s="74">
        <v>404</v>
      </c>
      <c r="D147" s="74">
        <v>40401</v>
      </c>
      <c r="E147" s="74" t="s">
        <v>623</v>
      </c>
      <c r="F147" s="74" t="s">
        <v>624</v>
      </c>
      <c r="G147" s="74" t="s">
        <v>624</v>
      </c>
      <c r="H147" s="74">
        <v>287994</v>
      </c>
      <c r="I147" s="74">
        <v>945233</v>
      </c>
      <c r="J147" s="74">
        <v>3</v>
      </c>
      <c r="K147" s="74">
        <v>1678</v>
      </c>
      <c r="L147" s="74">
        <v>5</v>
      </c>
      <c r="M147" s="74">
        <v>1</v>
      </c>
      <c r="P147" s="74">
        <v>74</v>
      </c>
      <c r="R147" s="75"/>
      <c r="S147" s="74">
        <v>1</v>
      </c>
      <c r="T147" s="74">
        <v>2007</v>
      </c>
      <c r="U147" s="76"/>
      <c r="W147" s="76"/>
      <c r="X147" s="74">
        <v>7</v>
      </c>
      <c r="Y147" s="74">
        <v>3</v>
      </c>
      <c r="Z147" s="74">
        <v>1</v>
      </c>
      <c r="AB147" s="74" t="s">
        <v>304</v>
      </c>
      <c r="AC147" s="76"/>
      <c r="AD147" s="76">
        <v>27500</v>
      </c>
      <c r="AE147" s="76">
        <v>6875</v>
      </c>
      <c r="AF147" s="76">
        <v>34375</v>
      </c>
      <c r="AG147" s="70" t="s">
        <v>305</v>
      </c>
    </row>
    <row r="148" spans="1:33" s="74" customFormat="1" ht="12">
      <c r="A148" s="74" t="s">
        <v>625</v>
      </c>
      <c r="B148" s="74">
        <v>4</v>
      </c>
      <c r="C148" s="74">
        <v>404</v>
      </c>
      <c r="D148" s="74">
        <v>40401</v>
      </c>
      <c r="E148" s="74" t="s">
        <v>623</v>
      </c>
      <c r="F148" s="74" t="s">
        <v>626</v>
      </c>
      <c r="G148" s="74" t="s">
        <v>626</v>
      </c>
      <c r="H148" s="74">
        <v>289656</v>
      </c>
      <c r="I148" s="74">
        <v>942912</v>
      </c>
      <c r="J148" s="74">
        <v>3</v>
      </c>
      <c r="K148" s="74">
        <v>1770</v>
      </c>
      <c r="L148" s="74">
        <v>1</v>
      </c>
      <c r="M148" s="74">
        <v>1</v>
      </c>
      <c r="P148" s="74">
        <v>103</v>
      </c>
      <c r="R148" s="75"/>
      <c r="S148" s="74">
        <v>1</v>
      </c>
      <c r="T148" s="74">
        <v>2007</v>
      </c>
      <c r="U148" s="76"/>
      <c r="W148" s="76"/>
      <c r="X148" s="74">
        <v>7</v>
      </c>
      <c r="Y148" s="74">
        <v>3</v>
      </c>
      <c r="Z148" s="74">
        <v>1</v>
      </c>
      <c r="AB148" s="74" t="s">
        <v>304</v>
      </c>
      <c r="AC148" s="76"/>
      <c r="AD148" s="76">
        <v>34500</v>
      </c>
      <c r="AE148" s="76">
        <v>8625</v>
      </c>
      <c r="AF148" s="76">
        <v>43125</v>
      </c>
      <c r="AG148" s="70" t="s">
        <v>305</v>
      </c>
    </row>
    <row r="149" spans="1:33" s="74" customFormat="1" ht="12">
      <c r="A149" s="74" t="s">
        <v>627</v>
      </c>
      <c r="B149" s="74">
        <v>4</v>
      </c>
      <c r="C149" s="74">
        <v>404</v>
      </c>
      <c r="D149" s="74">
        <v>40401</v>
      </c>
      <c r="E149" s="74" t="s">
        <v>623</v>
      </c>
      <c r="F149" s="74" t="s">
        <v>628</v>
      </c>
      <c r="G149" s="74" t="s">
        <v>628</v>
      </c>
      <c r="H149" s="74">
        <v>288918</v>
      </c>
      <c r="I149" s="74">
        <v>943520</v>
      </c>
      <c r="J149" s="74">
        <v>3</v>
      </c>
      <c r="K149" s="74">
        <v>1800</v>
      </c>
      <c r="L149" s="74">
        <v>1</v>
      </c>
      <c r="M149" s="74">
        <v>1</v>
      </c>
      <c r="P149" s="74">
        <v>32</v>
      </c>
      <c r="R149" s="75"/>
      <c r="S149" s="74">
        <v>1</v>
      </c>
      <c r="T149" s="74">
        <v>2007</v>
      </c>
      <c r="U149" s="76"/>
      <c r="W149" s="76"/>
      <c r="X149" s="74">
        <v>7</v>
      </c>
      <c r="Y149" s="74">
        <v>3</v>
      </c>
      <c r="Z149" s="74">
        <v>1</v>
      </c>
      <c r="AB149" s="74" t="s">
        <v>304</v>
      </c>
      <c r="AC149" s="76"/>
      <c r="AD149" s="76">
        <v>15000</v>
      </c>
      <c r="AE149" s="76">
        <v>1000</v>
      </c>
      <c r="AF149" s="76"/>
      <c r="AG149" s="70" t="s">
        <v>305</v>
      </c>
    </row>
    <row r="150" spans="1:34" s="74" customFormat="1" ht="12">
      <c r="A150" s="74" t="s">
        <v>629</v>
      </c>
      <c r="B150" s="74">
        <v>4</v>
      </c>
      <c r="C150" s="74">
        <v>404</v>
      </c>
      <c r="D150" s="74">
        <v>40401</v>
      </c>
      <c r="E150" s="70" t="s">
        <v>321</v>
      </c>
      <c r="F150" s="70"/>
      <c r="G150" s="70" t="s">
        <v>630</v>
      </c>
      <c r="H150" s="70">
        <v>295817</v>
      </c>
      <c r="I150" s="70">
        <v>946503</v>
      </c>
      <c r="J150" s="70" t="s">
        <v>631</v>
      </c>
      <c r="K150" s="70">
        <v>1654</v>
      </c>
      <c r="L150" s="71">
        <v>1</v>
      </c>
      <c r="M150" s="70">
        <v>1</v>
      </c>
      <c r="N150" s="70"/>
      <c r="O150" s="70"/>
      <c r="P150" s="71">
        <f>120/5</f>
        <v>24</v>
      </c>
      <c r="Q150" s="78"/>
      <c r="R150" s="70">
        <v>0.3</v>
      </c>
      <c r="S150" s="70">
        <v>1</v>
      </c>
      <c r="T150" s="70">
        <v>2008</v>
      </c>
      <c r="U150" s="70"/>
      <c r="V150" s="70"/>
      <c r="W150" s="70"/>
      <c r="X150" s="70">
        <v>7</v>
      </c>
      <c r="Y150" s="70">
        <v>3</v>
      </c>
      <c r="Z150" s="70">
        <v>1</v>
      </c>
      <c r="AA150" s="79"/>
      <c r="AB150" s="74" t="s">
        <v>304</v>
      </c>
      <c r="AC150" s="80">
        <v>49500</v>
      </c>
      <c r="AD150" s="80">
        <v>20700</v>
      </c>
      <c r="AE150" s="80">
        <v>7200</v>
      </c>
      <c r="AF150" s="80">
        <v>13500</v>
      </c>
      <c r="AG150" s="70" t="s">
        <v>305</v>
      </c>
      <c r="AH150" s="70"/>
    </row>
    <row r="151" spans="1:33" ht="12">
      <c r="A151" s="74" t="s">
        <v>632</v>
      </c>
      <c r="B151" s="74">
        <v>4</v>
      </c>
      <c r="C151" s="74">
        <v>404</v>
      </c>
      <c r="D151" s="74">
        <v>40401</v>
      </c>
      <c r="E151" s="70" t="s">
        <v>321</v>
      </c>
      <c r="G151" s="70" t="s">
        <v>633</v>
      </c>
      <c r="H151" s="70">
        <v>295937</v>
      </c>
      <c r="I151" s="70">
        <v>949437</v>
      </c>
      <c r="J151" s="70" t="s">
        <v>631</v>
      </c>
      <c r="K151" s="70">
        <v>1770</v>
      </c>
      <c r="L151" s="71">
        <v>1</v>
      </c>
      <c r="M151" s="70">
        <v>1</v>
      </c>
      <c r="P151" s="71">
        <f>92/5</f>
        <v>18.4</v>
      </c>
      <c r="Q151" s="78"/>
      <c r="R151" s="70">
        <v>0.5</v>
      </c>
      <c r="S151" s="70">
        <v>1</v>
      </c>
      <c r="T151" s="70">
        <v>2008</v>
      </c>
      <c r="X151" s="70">
        <v>7</v>
      </c>
      <c r="Y151" s="70">
        <v>3</v>
      </c>
      <c r="Z151" s="70">
        <v>1</v>
      </c>
      <c r="AA151" s="79"/>
      <c r="AB151" s="74" t="s">
        <v>304</v>
      </c>
      <c r="AC151" s="80">
        <v>41986</v>
      </c>
      <c r="AD151" s="80">
        <v>41986</v>
      </c>
      <c r="AE151" s="80">
        <v>28563</v>
      </c>
      <c r="AF151" s="80">
        <v>13423</v>
      </c>
      <c r="AG151" s="70" t="s">
        <v>305</v>
      </c>
    </row>
    <row r="152" spans="1:33" ht="12">
      <c r="A152" s="74" t="s">
        <v>634</v>
      </c>
      <c r="B152" s="74">
        <v>4</v>
      </c>
      <c r="C152" s="74">
        <v>404</v>
      </c>
      <c r="D152" s="74">
        <v>40401</v>
      </c>
      <c r="E152" s="70" t="s">
        <v>321</v>
      </c>
      <c r="G152" s="70" t="s">
        <v>635</v>
      </c>
      <c r="H152" s="70">
        <v>288295</v>
      </c>
      <c r="I152" s="70">
        <v>944276</v>
      </c>
      <c r="J152" s="70" t="s">
        <v>631</v>
      </c>
      <c r="K152" s="70">
        <v>1670</v>
      </c>
      <c r="L152" s="71">
        <v>1</v>
      </c>
      <c r="M152" s="70">
        <v>1</v>
      </c>
      <c r="P152" s="71">
        <f>85/5</f>
        <v>17</v>
      </c>
      <c r="Q152" s="78"/>
      <c r="R152" s="70">
        <v>0.6</v>
      </c>
      <c r="S152" s="70">
        <v>1</v>
      </c>
      <c r="T152" s="70">
        <v>2008</v>
      </c>
      <c r="X152" s="70">
        <v>7</v>
      </c>
      <c r="Y152" s="70">
        <v>3</v>
      </c>
      <c r="Z152" s="70">
        <v>1</v>
      </c>
      <c r="AA152" s="79"/>
      <c r="AB152" s="74" t="s">
        <v>304</v>
      </c>
      <c r="AC152" s="80">
        <v>52001</v>
      </c>
      <c r="AD152" s="80">
        <v>52188</v>
      </c>
      <c r="AE152" s="80">
        <v>38800</v>
      </c>
      <c r="AF152" s="80">
        <v>13388</v>
      </c>
      <c r="AG152" s="70" t="s">
        <v>305</v>
      </c>
    </row>
    <row r="153" spans="1:33" ht="12">
      <c r="A153" s="74" t="s">
        <v>636</v>
      </c>
      <c r="B153" s="74">
        <v>4</v>
      </c>
      <c r="C153" s="74">
        <v>404</v>
      </c>
      <c r="D153" s="74">
        <v>40401</v>
      </c>
      <c r="E153" s="70" t="s">
        <v>574</v>
      </c>
      <c r="G153" s="70" t="s">
        <v>637</v>
      </c>
      <c r="H153" s="70">
        <v>284147</v>
      </c>
      <c r="I153" s="70">
        <v>940569</v>
      </c>
      <c r="J153" s="70" t="s">
        <v>631</v>
      </c>
      <c r="K153" s="70">
        <v>1649</v>
      </c>
      <c r="L153" s="71">
        <v>1</v>
      </c>
      <c r="M153" s="70">
        <v>1</v>
      </c>
      <c r="P153" s="71">
        <f>110/5</f>
        <v>22</v>
      </c>
      <c r="Q153" s="78"/>
      <c r="R153" s="70">
        <v>0.9</v>
      </c>
      <c r="S153" s="70">
        <v>1</v>
      </c>
      <c r="T153" s="70">
        <v>2008</v>
      </c>
      <c r="X153" s="70">
        <v>7</v>
      </c>
      <c r="Y153" s="70">
        <v>3</v>
      </c>
      <c r="Z153" s="70">
        <v>1</v>
      </c>
      <c r="AA153" s="79"/>
      <c r="AB153" s="74" t="s">
        <v>304</v>
      </c>
      <c r="AC153" s="80">
        <v>46000</v>
      </c>
      <c r="AD153" s="80">
        <v>61000</v>
      </c>
      <c r="AE153" s="80">
        <v>49000</v>
      </c>
      <c r="AF153" s="80">
        <v>12000</v>
      </c>
      <c r="AG153" s="70" t="s">
        <v>305</v>
      </c>
    </row>
    <row r="154" spans="1:33" ht="12">
      <c r="A154" s="74" t="s">
        <v>638</v>
      </c>
      <c r="B154" s="74">
        <v>4</v>
      </c>
      <c r="C154" s="74">
        <v>404</v>
      </c>
      <c r="D154" s="74">
        <v>40401</v>
      </c>
      <c r="E154" s="70" t="s">
        <v>574</v>
      </c>
      <c r="G154" s="70" t="s">
        <v>639</v>
      </c>
      <c r="H154" s="79">
        <v>281055</v>
      </c>
      <c r="I154" s="79">
        <v>940123</v>
      </c>
      <c r="J154" s="79" t="s">
        <v>631</v>
      </c>
      <c r="K154" s="79">
        <v>1677</v>
      </c>
      <c r="L154" s="81">
        <v>1</v>
      </c>
      <c r="M154" s="70">
        <v>1</v>
      </c>
      <c r="P154" s="71">
        <f>117/5</f>
        <v>23.4</v>
      </c>
      <c r="Q154" s="78"/>
      <c r="R154" s="70">
        <v>51</v>
      </c>
      <c r="S154" s="70">
        <v>1</v>
      </c>
      <c r="T154" s="70">
        <v>2008</v>
      </c>
      <c r="X154" s="70">
        <v>7</v>
      </c>
      <c r="Y154" s="70">
        <v>3</v>
      </c>
      <c r="Z154" s="70">
        <v>1</v>
      </c>
      <c r="AA154" s="79"/>
      <c r="AB154" s="74" t="s">
        <v>304</v>
      </c>
      <c r="AC154" s="80">
        <v>45500</v>
      </c>
      <c r="AD154" s="80">
        <v>36500</v>
      </c>
      <c r="AE154" s="80">
        <v>26750</v>
      </c>
      <c r="AF154" s="80">
        <v>10000</v>
      </c>
      <c r="AG154" s="70" t="s">
        <v>305</v>
      </c>
    </row>
    <row r="155" spans="1:33" ht="12">
      <c r="A155" s="74" t="s">
        <v>640</v>
      </c>
      <c r="B155" s="74">
        <v>4</v>
      </c>
      <c r="C155" s="74">
        <v>404</v>
      </c>
      <c r="D155" s="74">
        <v>40401</v>
      </c>
      <c r="E155" s="70" t="s">
        <v>574</v>
      </c>
      <c r="G155" s="70" t="s">
        <v>641</v>
      </c>
      <c r="H155" s="79">
        <v>279938</v>
      </c>
      <c r="I155" s="79">
        <v>942737</v>
      </c>
      <c r="J155" s="79" t="s">
        <v>631</v>
      </c>
      <c r="K155" s="79">
        <v>1695</v>
      </c>
      <c r="L155" s="81">
        <v>1</v>
      </c>
      <c r="M155" s="70">
        <v>1</v>
      </c>
      <c r="P155" s="71">
        <f>121/5</f>
        <v>24.2</v>
      </c>
      <c r="Q155" s="78"/>
      <c r="R155" s="70">
        <v>0.7</v>
      </c>
      <c r="S155" s="70">
        <v>1</v>
      </c>
      <c r="T155" s="70">
        <v>2008</v>
      </c>
      <c r="X155" s="70">
        <v>7</v>
      </c>
      <c r="Y155" s="70">
        <v>3</v>
      </c>
      <c r="Z155" s="70">
        <v>1</v>
      </c>
      <c r="AA155" s="79"/>
      <c r="AB155" s="74" t="s">
        <v>304</v>
      </c>
      <c r="AC155" s="80">
        <v>41500</v>
      </c>
      <c r="AD155" s="80">
        <v>42020</v>
      </c>
      <c r="AE155" s="80">
        <v>34520</v>
      </c>
      <c r="AF155" s="80">
        <v>7500</v>
      </c>
      <c r="AG155" s="70" t="s">
        <v>305</v>
      </c>
    </row>
    <row r="156" spans="1:33" ht="12">
      <c r="A156" s="74" t="s">
        <v>642</v>
      </c>
      <c r="B156" s="74">
        <v>4</v>
      </c>
      <c r="C156" s="74">
        <v>404</v>
      </c>
      <c r="D156" s="74">
        <v>40401</v>
      </c>
      <c r="E156" s="70" t="s">
        <v>643</v>
      </c>
      <c r="G156" s="70" t="s">
        <v>520</v>
      </c>
      <c r="H156" s="79">
        <v>298016</v>
      </c>
      <c r="I156" s="79">
        <v>956242</v>
      </c>
      <c r="J156" s="79" t="s">
        <v>631</v>
      </c>
      <c r="K156" s="79">
        <v>1842</v>
      </c>
      <c r="L156" s="81">
        <v>5</v>
      </c>
      <c r="M156" s="70">
        <v>1</v>
      </c>
      <c r="P156" s="71">
        <f>111/5</f>
        <v>22.2</v>
      </c>
      <c r="Q156" s="78"/>
      <c r="R156" s="70">
        <v>0.8</v>
      </c>
      <c r="S156" s="70">
        <v>1</v>
      </c>
      <c r="T156" s="70">
        <v>2008</v>
      </c>
      <c r="X156" s="70">
        <v>7</v>
      </c>
      <c r="Y156" s="70">
        <v>3</v>
      </c>
      <c r="Z156" s="70">
        <v>1</v>
      </c>
      <c r="AA156" s="79"/>
      <c r="AB156" s="74" t="s">
        <v>304</v>
      </c>
      <c r="AC156" s="80">
        <v>30660</v>
      </c>
      <c r="AD156" s="80">
        <v>30660</v>
      </c>
      <c r="AE156" s="80">
        <v>22560</v>
      </c>
      <c r="AF156" s="80">
        <v>8100</v>
      </c>
      <c r="AG156" s="70" t="s">
        <v>305</v>
      </c>
    </row>
    <row r="157" spans="1:33" ht="12">
      <c r="A157" s="74" t="s">
        <v>644</v>
      </c>
      <c r="B157" s="74">
        <v>4</v>
      </c>
      <c r="C157" s="74">
        <v>404</v>
      </c>
      <c r="D157" s="74">
        <v>40401</v>
      </c>
      <c r="E157" s="70" t="s">
        <v>643</v>
      </c>
      <c r="G157" s="70" t="s">
        <v>645</v>
      </c>
      <c r="H157" s="79">
        <v>200599</v>
      </c>
      <c r="I157" s="79">
        <v>200599</v>
      </c>
      <c r="J157" s="79" t="s">
        <v>631</v>
      </c>
      <c r="K157" s="79">
        <v>1672</v>
      </c>
      <c r="L157" s="81">
        <v>1</v>
      </c>
      <c r="M157" s="70">
        <v>1</v>
      </c>
      <c r="P157" s="71">
        <f>128/5</f>
        <v>25.6</v>
      </c>
      <c r="Q157" s="78"/>
      <c r="R157" s="70">
        <v>0.7</v>
      </c>
      <c r="S157" s="70">
        <v>1</v>
      </c>
      <c r="T157" s="70">
        <v>2008</v>
      </c>
      <c r="X157" s="70">
        <v>7</v>
      </c>
      <c r="Y157" s="70">
        <v>3</v>
      </c>
      <c r="Z157" s="70">
        <v>1</v>
      </c>
      <c r="AA157" s="79"/>
      <c r="AB157" s="74" t="s">
        <v>304</v>
      </c>
      <c r="AC157" s="80">
        <v>51200</v>
      </c>
      <c r="AD157" s="80">
        <v>21600</v>
      </c>
      <c r="AE157" s="80">
        <v>7400</v>
      </c>
      <c r="AF157" s="80">
        <v>14200</v>
      </c>
      <c r="AG157" s="70" t="s">
        <v>305</v>
      </c>
    </row>
    <row r="158" spans="1:33" ht="12">
      <c r="A158" s="74" t="s">
        <v>646</v>
      </c>
      <c r="B158" s="74">
        <v>4</v>
      </c>
      <c r="C158" s="74">
        <v>404</v>
      </c>
      <c r="D158" s="74">
        <v>40401</v>
      </c>
      <c r="E158" s="70" t="s">
        <v>643</v>
      </c>
      <c r="G158" s="70" t="s">
        <v>647</v>
      </c>
      <c r="H158" s="70">
        <v>296431</v>
      </c>
      <c r="I158" s="70">
        <v>956658</v>
      </c>
      <c r="J158" s="70" t="s">
        <v>631</v>
      </c>
      <c r="K158" s="70">
        <v>1638</v>
      </c>
      <c r="L158" s="71">
        <v>1</v>
      </c>
      <c r="M158" s="70">
        <v>1</v>
      </c>
      <c r="P158" s="71">
        <f>123/5</f>
        <v>24.6</v>
      </c>
      <c r="Q158" s="78"/>
      <c r="R158" s="70">
        <v>0.5</v>
      </c>
      <c r="S158" s="70">
        <v>1</v>
      </c>
      <c r="T158" s="70">
        <v>2008</v>
      </c>
      <c r="X158" s="70">
        <v>7</v>
      </c>
      <c r="Y158" s="70">
        <v>3</v>
      </c>
      <c r="Z158" s="70">
        <v>1</v>
      </c>
      <c r="AA158" s="79"/>
      <c r="AB158" s="74" t="s">
        <v>304</v>
      </c>
      <c r="AC158" s="80">
        <v>45600</v>
      </c>
      <c r="AD158" s="80">
        <v>18400</v>
      </c>
      <c r="AE158" s="80">
        <v>6800</v>
      </c>
      <c r="AF158" s="80">
        <v>11600</v>
      </c>
      <c r="AG158" s="70" t="s">
        <v>305</v>
      </c>
    </row>
    <row r="159" spans="1:34" ht="12">
      <c r="A159" s="74" t="s">
        <v>648</v>
      </c>
      <c r="B159" s="74">
        <v>4</v>
      </c>
      <c r="C159" s="74">
        <v>404</v>
      </c>
      <c r="D159" s="74">
        <v>40401</v>
      </c>
      <c r="E159" s="79" t="s">
        <v>643</v>
      </c>
      <c r="F159" s="79"/>
      <c r="G159" s="79" t="s">
        <v>649</v>
      </c>
      <c r="H159" s="79">
        <v>200662</v>
      </c>
      <c r="I159" s="79">
        <v>952430</v>
      </c>
      <c r="J159" s="79" t="s">
        <v>631</v>
      </c>
      <c r="K159" s="79">
        <v>1573</v>
      </c>
      <c r="L159" s="81">
        <v>1</v>
      </c>
      <c r="M159" s="79">
        <v>1</v>
      </c>
      <c r="N159" s="79"/>
      <c r="O159" s="79"/>
      <c r="P159" s="81">
        <f>121/5</f>
        <v>24.2</v>
      </c>
      <c r="Q159" s="82"/>
      <c r="R159" s="79">
        <v>0.7</v>
      </c>
      <c r="S159" s="79">
        <v>1</v>
      </c>
      <c r="T159" s="79">
        <v>2008</v>
      </c>
      <c r="U159" s="79"/>
      <c r="V159" s="79"/>
      <c r="W159" s="79"/>
      <c r="X159" s="79">
        <v>7</v>
      </c>
      <c r="Y159" s="79">
        <v>3</v>
      </c>
      <c r="Z159" s="79">
        <v>1</v>
      </c>
      <c r="AA159" s="79"/>
      <c r="AB159" s="74" t="s">
        <v>304</v>
      </c>
      <c r="AC159" s="80">
        <v>45000</v>
      </c>
      <c r="AD159" s="80">
        <v>40000</v>
      </c>
      <c r="AE159" s="80">
        <v>30000</v>
      </c>
      <c r="AF159" s="80">
        <v>10000</v>
      </c>
      <c r="AG159" s="70" t="s">
        <v>305</v>
      </c>
      <c r="AH159" s="79"/>
    </row>
    <row r="160" spans="1:33" ht="12">
      <c r="A160" s="74" t="s">
        <v>650</v>
      </c>
      <c r="B160" s="74">
        <v>4</v>
      </c>
      <c r="C160" s="74">
        <v>404</v>
      </c>
      <c r="D160" s="74">
        <v>40401</v>
      </c>
      <c r="E160" s="70" t="s">
        <v>643</v>
      </c>
      <c r="G160" s="70" t="s">
        <v>651</v>
      </c>
      <c r="H160" s="70">
        <v>299401</v>
      </c>
      <c r="I160" s="70">
        <v>946072</v>
      </c>
      <c r="J160" s="70" t="s">
        <v>631</v>
      </c>
      <c r="K160" s="70">
        <v>2021</v>
      </c>
      <c r="L160" s="71">
        <v>1</v>
      </c>
      <c r="M160" s="70">
        <v>1</v>
      </c>
      <c r="P160" s="71">
        <f>87/5</f>
        <v>17.4</v>
      </c>
      <c r="Q160" s="78"/>
      <c r="R160" s="70">
        <v>0.4</v>
      </c>
      <c r="S160" s="70">
        <v>1</v>
      </c>
      <c r="T160" s="70">
        <v>2008</v>
      </c>
      <c r="X160" s="70">
        <v>7</v>
      </c>
      <c r="Y160" s="70">
        <v>3</v>
      </c>
      <c r="Z160" s="70">
        <v>1</v>
      </c>
      <c r="AB160" s="74" t="s">
        <v>304</v>
      </c>
      <c r="AC160" s="80">
        <v>44400</v>
      </c>
      <c r="AD160" s="80">
        <v>17680</v>
      </c>
      <c r="AE160" s="80">
        <v>6680</v>
      </c>
      <c r="AF160" s="80">
        <v>11000</v>
      </c>
      <c r="AG160" s="70" t="s">
        <v>305</v>
      </c>
    </row>
    <row r="161" spans="1:33" ht="12">
      <c r="A161" s="74" t="s">
        <v>652</v>
      </c>
      <c r="B161" s="74">
        <v>4</v>
      </c>
      <c r="C161" s="74">
        <v>404</v>
      </c>
      <c r="D161" s="74">
        <v>40401</v>
      </c>
      <c r="E161" s="70" t="s">
        <v>643</v>
      </c>
      <c r="G161" s="70" t="s">
        <v>653</v>
      </c>
      <c r="H161" s="70">
        <v>200650</v>
      </c>
      <c r="I161" s="70">
        <v>952917</v>
      </c>
      <c r="J161" s="70" t="s">
        <v>631</v>
      </c>
      <c r="K161" s="70">
        <v>2084</v>
      </c>
      <c r="L161" s="71">
        <v>1</v>
      </c>
      <c r="M161" s="70">
        <v>1</v>
      </c>
      <c r="P161" s="71">
        <f>94/5</f>
        <v>18.8</v>
      </c>
      <c r="Q161" s="78"/>
      <c r="R161" s="70">
        <v>0.5</v>
      </c>
      <c r="S161" s="70">
        <v>1</v>
      </c>
      <c r="T161" s="70">
        <v>2008</v>
      </c>
      <c r="X161" s="70">
        <v>7</v>
      </c>
      <c r="Y161" s="70">
        <v>3</v>
      </c>
      <c r="Z161" s="70">
        <v>1</v>
      </c>
      <c r="AB161" s="74" t="s">
        <v>304</v>
      </c>
      <c r="AC161" s="80">
        <v>48650</v>
      </c>
      <c r="AD161" s="80">
        <v>20450</v>
      </c>
      <c r="AE161" s="80">
        <v>6800</v>
      </c>
      <c r="AF161" s="80">
        <v>13650</v>
      </c>
      <c r="AG161" s="70" t="s">
        <v>305</v>
      </c>
    </row>
    <row r="162" spans="1:33" ht="12">
      <c r="A162" s="74" t="s">
        <v>654</v>
      </c>
      <c r="B162" s="74">
        <v>4</v>
      </c>
      <c r="C162" s="74">
        <v>404</v>
      </c>
      <c r="D162" s="74">
        <v>40401</v>
      </c>
      <c r="E162" s="70" t="s">
        <v>643</v>
      </c>
      <c r="G162" s="70" t="s">
        <v>655</v>
      </c>
      <c r="H162" s="70">
        <v>256471</v>
      </c>
      <c r="I162" s="70">
        <v>945324</v>
      </c>
      <c r="J162" s="70" t="s">
        <v>631</v>
      </c>
      <c r="K162" s="70">
        <v>1709</v>
      </c>
      <c r="L162" s="71">
        <v>1</v>
      </c>
      <c r="M162" s="70">
        <v>1</v>
      </c>
      <c r="P162" s="71">
        <f>65/5</f>
        <v>13</v>
      </c>
      <c r="Q162" s="78"/>
      <c r="R162" s="70">
        <v>0.8</v>
      </c>
      <c r="S162" s="70">
        <v>1</v>
      </c>
      <c r="T162" s="70">
        <v>2008</v>
      </c>
      <c r="X162" s="70">
        <v>7</v>
      </c>
      <c r="Y162" s="70">
        <v>3</v>
      </c>
      <c r="Z162" s="70">
        <v>1</v>
      </c>
      <c r="AB162" s="74" t="s">
        <v>304</v>
      </c>
      <c r="AC162" s="80">
        <v>42500</v>
      </c>
      <c r="AD162" s="80">
        <v>44000</v>
      </c>
      <c r="AE162" s="80">
        <v>34000</v>
      </c>
      <c r="AF162" s="80">
        <v>10000</v>
      </c>
      <c r="AG162" s="70" t="s">
        <v>305</v>
      </c>
    </row>
    <row r="163" spans="1:33" ht="12">
      <c r="A163" s="74" t="s">
        <v>656</v>
      </c>
      <c r="B163" s="74">
        <v>4</v>
      </c>
      <c r="C163" s="74">
        <v>404</v>
      </c>
      <c r="D163" s="74">
        <v>40401</v>
      </c>
      <c r="E163" s="70" t="s">
        <v>643</v>
      </c>
      <c r="G163" s="70" t="s">
        <v>657</v>
      </c>
      <c r="H163" s="70">
        <v>257614</v>
      </c>
      <c r="I163" s="70">
        <v>904567</v>
      </c>
      <c r="J163" s="70" t="s">
        <v>631</v>
      </c>
      <c r="K163" s="70">
        <v>1720</v>
      </c>
      <c r="L163" s="71">
        <v>5</v>
      </c>
      <c r="M163" s="70">
        <v>1</v>
      </c>
      <c r="P163" s="71">
        <f>90/5</f>
        <v>18</v>
      </c>
      <c r="Q163" s="78"/>
      <c r="R163" s="70">
        <v>0.9</v>
      </c>
      <c r="S163" s="70">
        <v>1</v>
      </c>
      <c r="T163" s="70">
        <v>2008</v>
      </c>
      <c r="X163" s="70">
        <v>7</v>
      </c>
      <c r="Y163" s="70">
        <v>3</v>
      </c>
      <c r="Z163" s="70">
        <v>1</v>
      </c>
      <c r="AB163" s="74" t="s">
        <v>304</v>
      </c>
      <c r="AC163" s="80">
        <v>42500</v>
      </c>
      <c r="AD163" s="80">
        <v>42000</v>
      </c>
      <c r="AE163" s="80">
        <v>34000</v>
      </c>
      <c r="AF163" s="80">
        <v>8000</v>
      </c>
      <c r="AG163" s="70" t="s">
        <v>305</v>
      </c>
    </row>
    <row r="164" spans="1:33" ht="12">
      <c r="A164" s="74" t="s">
        <v>658</v>
      </c>
      <c r="B164" s="74">
        <v>4</v>
      </c>
      <c r="C164" s="74">
        <v>404</v>
      </c>
      <c r="D164" s="74">
        <v>40401</v>
      </c>
      <c r="E164" s="70" t="s">
        <v>659</v>
      </c>
      <c r="G164" s="70" t="s">
        <v>660</v>
      </c>
      <c r="H164" s="70">
        <v>296675</v>
      </c>
      <c r="I164" s="70">
        <v>947112</v>
      </c>
      <c r="J164" s="70" t="s">
        <v>631</v>
      </c>
      <c r="K164" s="70">
        <v>1675</v>
      </c>
      <c r="L164" s="71">
        <v>1</v>
      </c>
      <c r="M164" s="70">
        <v>1</v>
      </c>
      <c r="P164" s="71">
        <f>79/5</f>
        <v>15.8</v>
      </c>
      <c r="Q164" s="78"/>
      <c r="R164" s="70">
        <v>0.6</v>
      </c>
      <c r="S164" s="70">
        <v>1</v>
      </c>
      <c r="T164" s="70">
        <v>2008</v>
      </c>
      <c r="X164" s="70">
        <v>7</v>
      </c>
      <c r="Y164" s="70">
        <v>3</v>
      </c>
      <c r="Z164" s="70">
        <v>1</v>
      </c>
      <c r="AB164" s="74" t="s">
        <v>304</v>
      </c>
      <c r="AC164" s="80">
        <v>57000</v>
      </c>
      <c r="AD164" s="80">
        <v>57000</v>
      </c>
      <c r="AE164" s="80">
        <v>42000</v>
      </c>
      <c r="AF164" s="80">
        <v>15000</v>
      </c>
      <c r="AG164" s="70" t="s">
        <v>305</v>
      </c>
    </row>
    <row r="165" spans="1:33" ht="12">
      <c r="A165" s="74" t="s">
        <v>661</v>
      </c>
      <c r="B165" s="74">
        <v>4</v>
      </c>
      <c r="C165" s="74">
        <v>404</v>
      </c>
      <c r="D165" s="74">
        <v>40401</v>
      </c>
      <c r="E165" s="70" t="s">
        <v>659</v>
      </c>
      <c r="G165" s="70" t="s">
        <v>662</v>
      </c>
      <c r="H165" s="70">
        <v>284553</v>
      </c>
      <c r="I165" s="70">
        <v>948216</v>
      </c>
      <c r="J165" s="70" t="s">
        <v>631</v>
      </c>
      <c r="K165" s="70">
        <v>1908</v>
      </c>
      <c r="L165" s="71">
        <v>1</v>
      </c>
      <c r="M165" s="70">
        <v>1</v>
      </c>
      <c r="P165" s="71"/>
      <c r="Q165" s="78"/>
      <c r="R165" s="70">
        <v>0.7</v>
      </c>
      <c r="S165" s="70">
        <v>1</v>
      </c>
      <c r="T165" s="70">
        <v>2008</v>
      </c>
      <c r="X165" s="70">
        <v>7</v>
      </c>
      <c r="Y165" s="70">
        <v>3</v>
      </c>
      <c r="Z165" s="70">
        <v>1</v>
      </c>
      <c r="AB165" s="74" t="s">
        <v>304</v>
      </c>
      <c r="AC165" s="80">
        <v>41500</v>
      </c>
      <c r="AD165" s="80">
        <v>41500</v>
      </c>
      <c r="AE165" s="80">
        <v>38000</v>
      </c>
      <c r="AF165" s="80">
        <v>3500</v>
      </c>
      <c r="AG165" s="70" t="s">
        <v>305</v>
      </c>
    </row>
    <row r="166" spans="1:33" ht="12">
      <c r="A166" s="74" t="s">
        <v>663</v>
      </c>
      <c r="B166" s="74">
        <v>4</v>
      </c>
      <c r="C166" s="74">
        <v>404</v>
      </c>
      <c r="D166" s="74">
        <v>40401</v>
      </c>
      <c r="E166" s="70" t="s">
        <v>659</v>
      </c>
      <c r="G166" s="70" t="s">
        <v>664</v>
      </c>
      <c r="H166" s="70">
        <v>284151</v>
      </c>
      <c r="I166" s="70">
        <v>965253</v>
      </c>
      <c r="J166" s="70" t="s">
        <v>631</v>
      </c>
      <c r="K166" s="70">
        <v>1780</v>
      </c>
      <c r="L166" s="71">
        <v>1</v>
      </c>
      <c r="M166" s="70">
        <v>1</v>
      </c>
      <c r="P166" s="71">
        <f>68/5</f>
        <v>13.6</v>
      </c>
      <c r="Q166" s="78"/>
      <c r="R166" s="70">
        <v>0.6</v>
      </c>
      <c r="S166" s="70">
        <v>1</v>
      </c>
      <c r="T166" s="70">
        <v>2008</v>
      </c>
      <c r="X166" s="70">
        <v>7</v>
      </c>
      <c r="Y166" s="70">
        <v>3</v>
      </c>
      <c r="Z166" s="70">
        <v>1</v>
      </c>
      <c r="AB166" s="74" t="s">
        <v>304</v>
      </c>
      <c r="AC166" s="80">
        <v>45220</v>
      </c>
      <c r="AD166" s="80">
        <v>38316</v>
      </c>
      <c r="AE166" s="80">
        <v>27616</v>
      </c>
      <c r="AF166" s="80">
        <v>10700</v>
      </c>
      <c r="AG166" s="70" t="s">
        <v>305</v>
      </c>
    </row>
    <row r="167" spans="1:33" ht="12">
      <c r="A167" s="74" t="s">
        <v>665</v>
      </c>
      <c r="B167" s="74">
        <v>4</v>
      </c>
      <c r="C167" s="74">
        <v>404</v>
      </c>
      <c r="D167" s="74">
        <v>40401</v>
      </c>
      <c r="E167" s="70" t="s">
        <v>659</v>
      </c>
      <c r="G167" s="70" t="s">
        <v>666</v>
      </c>
      <c r="H167" s="70">
        <v>285021</v>
      </c>
      <c r="I167" s="70">
        <v>966859</v>
      </c>
      <c r="J167" s="70" t="s">
        <v>631</v>
      </c>
      <c r="K167" s="70">
        <v>1660</v>
      </c>
      <c r="L167" s="71">
        <v>1</v>
      </c>
      <c r="M167" s="70">
        <v>1</v>
      </c>
      <c r="P167" s="71">
        <f>55/5</f>
        <v>11</v>
      </c>
      <c r="Q167" s="78"/>
      <c r="R167" s="70">
        <v>0.7</v>
      </c>
      <c r="S167" s="70">
        <v>1</v>
      </c>
      <c r="T167" s="70">
        <v>2008</v>
      </c>
      <c r="X167" s="70">
        <v>7</v>
      </c>
      <c r="Y167" s="70">
        <v>3</v>
      </c>
      <c r="Z167" s="70">
        <v>1</v>
      </c>
      <c r="AB167" s="74" t="s">
        <v>304</v>
      </c>
      <c r="AC167" s="80">
        <v>50280</v>
      </c>
      <c r="AD167" s="80">
        <v>57500</v>
      </c>
      <c r="AE167" s="80">
        <v>43000</v>
      </c>
      <c r="AF167" s="80">
        <v>14500</v>
      </c>
      <c r="AG167" s="70" t="s">
        <v>305</v>
      </c>
    </row>
    <row r="168" spans="1:33" ht="12">
      <c r="A168" s="74" t="s">
        <v>667</v>
      </c>
      <c r="B168" s="74">
        <v>4</v>
      </c>
      <c r="C168" s="74">
        <v>404</v>
      </c>
      <c r="D168" s="74">
        <v>40401</v>
      </c>
      <c r="E168" s="70" t="s">
        <v>659</v>
      </c>
      <c r="G168" s="70" t="s">
        <v>668</v>
      </c>
      <c r="H168" s="70">
        <v>286025</v>
      </c>
      <c r="I168" s="70">
        <v>967356</v>
      </c>
      <c r="J168" s="70" t="s">
        <v>631</v>
      </c>
      <c r="K168" s="70">
        <v>1699</v>
      </c>
      <c r="L168" s="71">
        <v>1</v>
      </c>
      <c r="M168" s="70">
        <v>1</v>
      </c>
      <c r="P168" s="71">
        <f>65/5</f>
        <v>13</v>
      </c>
      <c r="Q168" s="78"/>
      <c r="R168" s="70">
        <v>0.9</v>
      </c>
      <c r="S168" s="70">
        <v>1</v>
      </c>
      <c r="T168" s="70">
        <v>2008</v>
      </c>
      <c r="X168" s="70">
        <v>7</v>
      </c>
      <c r="Y168" s="70">
        <v>3</v>
      </c>
      <c r="Z168" s="70">
        <v>1</v>
      </c>
      <c r="AB168" s="74" t="s">
        <v>304</v>
      </c>
      <c r="AC168" s="80">
        <v>52833</v>
      </c>
      <c r="AD168" s="80">
        <v>52833</v>
      </c>
      <c r="AE168" s="80">
        <v>39333</v>
      </c>
      <c r="AF168" s="80">
        <v>13500</v>
      </c>
      <c r="AG168" s="70" t="s">
        <v>305</v>
      </c>
    </row>
    <row r="169" spans="1:33" ht="12">
      <c r="A169" s="74" t="s">
        <v>669</v>
      </c>
      <c r="B169" s="74">
        <v>4</v>
      </c>
      <c r="C169" s="74">
        <v>404</v>
      </c>
      <c r="D169" s="74">
        <v>40401</v>
      </c>
      <c r="E169" s="70" t="s">
        <v>659</v>
      </c>
      <c r="G169" s="70" t="s">
        <v>670</v>
      </c>
      <c r="H169" s="70">
        <v>283626</v>
      </c>
      <c r="I169" s="70">
        <v>967028</v>
      </c>
      <c r="J169" s="70" t="s">
        <v>631</v>
      </c>
      <c r="K169" s="70">
        <v>1710</v>
      </c>
      <c r="L169" s="71">
        <v>1</v>
      </c>
      <c r="M169" s="70">
        <v>1</v>
      </c>
      <c r="P169" s="71">
        <f>107/5</f>
        <v>21.4</v>
      </c>
      <c r="Q169" s="78"/>
      <c r="R169" s="70">
        <v>0.8</v>
      </c>
      <c r="S169" s="70">
        <v>1</v>
      </c>
      <c r="T169" s="70">
        <v>2008</v>
      </c>
      <c r="X169" s="70">
        <v>7</v>
      </c>
      <c r="Y169" s="70">
        <v>2</v>
      </c>
      <c r="Z169" s="70">
        <v>1</v>
      </c>
      <c r="AB169" s="74" t="s">
        <v>304</v>
      </c>
      <c r="AC169" s="80">
        <v>47000</v>
      </c>
      <c r="AD169" s="80">
        <v>47000</v>
      </c>
      <c r="AE169" s="80">
        <v>36000</v>
      </c>
      <c r="AF169" s="80">
        <v>11000</v>
      </c>
      <c r="AG169" s="70" t="s">
        <v>305</v>
      </c>
    </row>
    <row r="170" spans="1:33" ht="12">
      <c r="A170" s="74" t="s">
        <v>671</v>
      </c>
      <c r="B170" s="74">
        <v>4</v>
      </c>
      <c r="C170" s="74">
        <v>404</v>
      </c>
      <c r="D170" s="74">
        <v>40401</v>
      </c>
      <c r="E170" s="70" t="s">
        <v>659</v>
      </c>
      <c r="G170" s="70" t="s">
        <v>672</v>
      </c>
      <c r="H170" s="70">
        <v>284623</v>
      </c>
      <c r="I170" s="70">
        <v>966578</v>
      </c>
      <c r="J170" s="70" t="s">
        <v>631</v>
      </c>
      <c r="K170" s="70">
        <v>1680</v>
      </c>
      <c r="L170" s="71">
        <v>1</v>
      </c>
      <c r="M170" s="70">
        <v>1</v>
      </c>
      <c r="P170" s="71">
        <f>146/5</f>
        <v>29.2</v>
      </c>
      <c r="Q170" s="78"/>
      <c r="S170" s="70">
        <v>1</v>
      </c>
      <c r="T170" s="70">
        <v>2008</v>
      </c>
      <c r="X170" s="70">
        <v>7</v>
      </c>
      <c r="Y170" s="70">
        <v>2</v>
      </c>
      <c r="Z170" s="70">
        <v>1</v>
      </c>
      <c r="AB170" s="74" t="s">
        <v>304</v>
      </c>
      <c r="AC170" s="80">
        <v>40800</v>
      </c>
      <c r="AD170" s="80">
        <v>41400</v>
      </c>
      <c r="AE170" s="80">
        <v>34600</v>
      </c>
      <c r="AF170" s="80">
        <v>6800</v>
      </c>
      <c r="AG170" s="70" t="s">
        <v>305</v>
      </c>
    </row>
    <row r="171" spans="1:33" ht="12">
      <c r="A171" s="74" t="s">
        <v>673</v>
      </c>
      <c r="B171" s="74">
        <v>4</v>
      </c>
      <c r="C171" s="74">
        <v>404</v>
      </c>
      <c r="D171" s="74">
        <v>40401</v>
      </c>
      <c r="E171" s="70" t="s">
        <v>439</v>
      </c>
      <c r="G171" s="70" t="s">
        <v>446</v>
      </c>
      <c r="H171" s="70">
        <v>279268</v>
      </c>
      <c r="I171" s="70">
        <v>972411</v>
      </c>
      <c r="J171" s="70" t="s">
        <v>631</v>
      </c>
      <c r="K171" s="70">
        <v>1661</v>
      </c>
      <c r="L171" s="71">
        <v>1</v>
      </c>
      <c r="M171" s="70">
        <v>1</v>
      </c>
      <c r="P171" s="71">
        <v>8.6</v>
      </c>
      <c r="Q171" s="83"/>
      <c r="R171" s="70">
        <v>0.8</v>
      </c>
      <c r="S171" s="70">
        <v>1</v>
      </c>
      <c r="T171" s="70">
        <v>2008</v>
      </c>
      <c r="X171" s="70">
        <v>7</v>
      </c>
      <c r="Y171" s="70">
        <v>3</v>
      </c>
      <c r="Z171" s="70">
        <v>1</v>
      </c>
      <c r="AB171" s="74" t="s">
        <v>304</v>
      </c>
      <c r="AC171" s="80">
        <v>44500</v>
      </c>
      <c r="AD171" s="80">
        <v>44500</v>
      </c>
      <c r="AE171" s="80">
        <v>35000</v>
      </c>
      <c r="AF171" s="80">
        <v>9500</v>
      </c>
      <c r="AG171" s="70" t="s">
        <v>305</v>
      </c>
    </row>
    <row r="172" spans="1:33" ht="12">
      <c r="A172" s="74" t="s">
        <v>674</v>
      </c>
      <c r="B172" s="74">
        <v>4</v>
      </c>
      <c r="C172" s="74">
        <v>404</v>
      </c>
      <c r="D172" s="74">
        <v>40401</v>
      </c>
      <c r="E172" s="70" t="s">
        <v>439</v>
      </c>
      <c r="G172" s="70" t="s">
        <v>675</v>
      </c>
      <c r="H172" s="70">
        <v>278272</v>
      </c>
      <c r="I172" s="70">
        <v>973518</v>
      </c>
      <c r="J172" s="70" t="s">
        <v>631</v>
      </c>
      <c r="K172" s="70">
        <v>1648</v>
      </c>
      <c r="L172" s="71">
        <v>1</v>
      </c>
      <c r="M172" s="70">
        <v>1</v>
      </c>
      <c r="P172" s="71">
        <v>18</v>
      </c>
      <c r="Q172" s="83"/>
      <c r="R172" s="70">
        <v>0.8</v>
      </c>
      <c r="S172" s="70">
        <v>1</v>
      </c>
      <c r="T172" s="70">
        <v>2008</v>
      </c>
      <c r="X172" s="70">
        <v>7</v>
      </c>
      <c r="Y172" s="70">
        <v>3</v>
      </c>
      <c r="Z172" s="70">
        <v>1</v>
      </c>
      <c r="AB172" s="74" t="s">
        <v>304</v>
      </c>
      <c r="AC172" s="80">
        <v>47400</v>
      </c>
      <c r="AD172" s="80">
        <v>45100</v>
      </c>
      <c r="AE172" s="80">
        <v>31200</v>
      </c>
      <c r="AF172" s="80">
        <v>13900</v>
      </c>
      <c r="AG172" s="70" t="s">
        <v>305</v>
      </c>
    </row>
    <row r="173" spans="1:33" ht="12">
      <c r="A173" s="74" t="s">
        <v>676</v>
      </c>
      <c r="B173" s="74">
        <v>4</v>
      </c>
      <c r="C173" s="74">
        <v>404</v>
      </c>
      <c r="D173" s="74">
        <v>40401</v>
      </c>
      <c r="E173" s="70" t="s">
        <v>307</v>
      </c>
      <c r="G173" s="70" t="s">
        <v>677</v>
      </c>
      <c r="H173" s="70">
        <v>292745</v>
      </c>
      <c r="I173" s="70">
        <v>955754</v>
      </c>
      <c r="J173" s="70" t="s">
        <v>631</v>
      </c>
      <c r="K173" s="70">
        <v>1658</v>
      </c>
      <c r="L173" s="71">
        <v>1</v>
      </c>
      <c r="M173" s="70">
        <v>1</v>
      </c>
      <c r="P173" s="71">
        <v>12.2</v>
      </c>
      <c r="Q173" s="83"/>
      <c r="R173" s="70">
        <v>0.9</v>
      </c>
      <c r="S173" s="70">
        <v>1</v>
      </c>
      <c r="T173" s="70">
        <v>2008</v>
      </c>
      <c r="X173" s="70">
        <v>7</v>
      </c>
      <c r="Y173" s="70">
        <v>3</v>
      </c>
      <c r="Z173" s="70">
        <v>1</v>
      </c>
      <c r="AB173" s="74" t="s">
        <v>304</v>
      </c>
      <c r="AC173" s="80">
        <v>48000</v>
      </c>
      <c r="AD173" s="80">
        <v>48000</v>
      </c>
      <c r="AE173" s="80">
        <v>35000</v>
      </c>
      <c r="AF173" s="80">
        <v>13000</v>
      </c>
      <c r="AG173" s="70" t="s">
        <v>305</v>
      </c>
    </row>
    <row r="174" spans="1:33" ht="12">
      <c r="A174" s="74" t="s">
        <v>678</v>
      </c>
      <c r="B174" s="74">
        <v>4</v>
      </c>
      <c r="C174" s="74">
        <v>404</v>
      </c>
      <c r="D174" s="74">
        <v>40401</v>
      </c>
      <c r="E174" s="70" t="s">
        <v>307</v>
      </c>
      <c r="G174" s="70" t="s">
        <v>679</v>
      </c>
      <c r="H174" s="70">
        <v>294082</v>
      </c>
      <c r="I174" s="70">
        <v>953910</v>
      </c>
      <c r="J174" s="70" t="s">
        <v>631</v>
      </c>
      <c r="K174" s="70">
        <v>1667</v>
      </c>
      <c r="L174" s="71">
        <v>1</v>
      </c>
      <c r="M174" s="70">
        <v>1</v>
      </c>
      <c r="P174" s="71">
        <v>14.4</v>
      </c>
      <c r="Q174" s="83"/>
      <c r="R174" s="70">
        <v>0.7</v>
      </c>
      <c r="S174" s="70">
        <v>1</v>
      </c>
      <c r="T174" s="70">
        <v>2008</v>
      </c>
      <c r="X174" s="70">
        <v>7</v>
      </c>
      <c r="Y174" s="70">
        <v>3</v>
      </c>
      <c r="Z174" s="70">
        <v>1</v>
      </c>
      <c r="AB174" s="74" t="s">
        <v>304</v>
      </c>
      <c r="AC174" s="80">
        <v>49000</v>
      </c>
      <c r="AD174" s="80">
        <v>45120</v>
      </c>
      <c r="AE174" s="80">
        <v>31120</v>
      </c>
      <c r="AF174" s="80">
        <v>14000</v>
      </c>
      <c r="AG174" s="70" t="s">
        <v>305</v>
      </c>
    </row>
    <row r="175" spans="1:33" ht="12">
      <c r="A175" s="74" t="s">
        <v>680</v>
      </c>
      <c r="B175" s="74">
        <v>4</v>
      </c>
      <c r="C175" s="74">
        <v>404</v>
      </c>
      <c r="D175" s="74">
        <v>40401</v>
      </c>
      <c r="E175" s="70" t="s">
        <v>307</v>
      </c>
      <c r="G175" s="70" t="s">
        <v>681</v>
      </c>
      <c r="H175" s="70">
        <v>295206</v>
      </c>
      <c r="I175" s="70">
        <v>955039</v>
      </c>
      <c r="J175" s="70" t="s">
        <v>631</v>
      </c>
      <c r="K175" s="70">
        <v>1654</v>
      </c>
      <c r="L175" s="71">
        <v>1</v>
      </c>
      <c r="M175" s="70">
        <v>1</v>
      </c>
      <c r="P175" s="71">
        <v>19.2</v>
      </c>
      <c r="Q175" s="83"/>
      <c r="R175" s="70">
        <v>0.6</v>
      </c>
      <c r="S175" s="70">
        <v>1</v>
      </c>
      <c r="T175" s="70">
        <v>2008</v>
      </c>
      <c r="X175" s="70">
        <v>7</v>
      </c>
      <c r="Y175" s="70">
        <v>3</v>
      </c>
      <c r="Z175" s="70">
        <v>1</v>
      </c>
      <c r="AB175" s="74" t="s">
        <v>304</v>
      </c>
      <c r="AC175" s="80">
        <v>44000</v>
      </c>
      <c r="AD175" s="80">
        <v>53400</v>
      </c>
      <c r="AE175" s="80">
        <v>45400</v>
      </c>
      <c r="AF175" s="80">
        <v>8000</v>
      </c>
      <c r="AG175" s="70" t="s">
        <v>305</v>
      </c>
    </row>
    <row r="176" spans="1:33" ht="12">
      <c r="A176" s="74" t="s">
        <v>682</v>
      </c>
      <c r="B176" s="74">
        <v>4</v>
      </c>
      <c r="C176" s="74">
        <v>404</v>
      </c>
      <c r="D176" s="74">
        <v>40401</v>
      </c>
      <c r="E176" s="70" t="s">
        <v>307</v>
      </c>
      <c r="G176" s="70" t="s">
        <v>683</v>
      </c>
      <c r="H176" s="70">
        <v>294674</v>
      </c>
      <c r="I176" s="70">
        <v>956160</v>
      </c>
      <c r="J176" s="70" t="s">
        <v>631</v>
      </c>
      <c r="K176" s="70">
        <v>1663</v>
      </c>
      <c r="L176" s="71">
        <v>1</v>
      </c>
      <c r="M176" s="70">
        <v>1</v>
      </c>
      <c r="P176" s="71">
        <v>25.4</v>
      </c>
      <c r="Q176" s="83"/>
      <c r="R176" s="70">
        <v>0.9</v>
      </c>
      <c r="S176" s="70">
        <v>1</v>
      </c>
      <c r="T176" s="70">
        <v>2008</v>
      </c>
      <c r="X176" s="70">
        <v>7</v>
      </c>
      <c r="Y176" s="70">
        <v>3</v>
      </c>
      <c r="Z176" s="70">
        <v>1</v>
      </c>
      <c r="AB176" s="74" t="s">
        <v>304</v>
      </c>
      <c r="AC176" s="80">
        <v>34000</v>
      </c>
      <c r="AD176" s="80">
        <v>34000</v>
      </c>
      <c r="AE176" s="80">
        <v>25000</v>
      </c>
      <c r="AF176" s="80">
        <v>9000</v>
      </c>
      <c r="AG176" s="70" t="s">
        <v>305</v>
      </c>
    </row>
    <row r="177" spans="1:34" ht="12">
      <c r="A177" s="74" t="s">
        <v>684</v>
      </c>
      <c r="B177" s="74">
        <v>4</v>
      </c>
      <c r="C177" s="74">
        <v>404</v>
      </c>
      <c r="D177" s="74">
        <v>40401</v>
      </c>
      <c r="E177" s="79" t="s">
        <v>307</v>
      </c>
      <c r="F177" s="79"/>
      <c r="G177" s="79" t="s">
        <v>685</v>
      </c>
      <c r="H177" s="70">
        <v>294943</v>
      </c>
      <c r="I177" s="70">
        <v>956354</v>
      </c>
      <c r="J177" s="70" t="s">
        <v>631</v>
      </c>
      <c r="K177" s="70">
        <v>1660</v>
      </c>
      <c r="L177" s="81">
        <v>1</v>
      </c>
      <c r="M177" s="79">
        <v>1</v>
      </c>
      <c r="N177" s="79"/>
      <c r="O177" s="79"/>
      <c r="P177" s="81">
        <v>14.8</v>
      </c>
      <c r="Q177" s="84"/>
      <c r="R177" s="79">
        <v>0.6</v>
      </c>
      <c r="S177" s="79">
        <v>1</v>
      </c>
      <c r="T177" s="79"/>
      <c r="U177" s="79"/>
      <c r="V177" s="79"/>
      <c r="W177" s="79"/>
      <c r="X177" s="79">
        <v>7</v>
      </c>
      <c r="Y177" s="79">
        <v>3</v>
      </c>
      <c r="Z177" s="79">
        <v>1</v>
      </c>
      <c r="AA177" s="79"/>
      <c r="AB177" s="74" t="s">
        <v>304</v>
      </c>
      <c r="AC177" s="80">
        <v>50000</v>
      </c>
      <c r="AD177" s="80">
        <v>45000</v>
      </c>
      <c r="AE177" s="80">
        <v>35000</v>
      </c>
      <c r="AF177" s="80">
        <v>10000</v>
      </c>
      <c r="AG177" s="70" t="s">
        <v>305</v>
      </c>
      <c r="AH177" s="79"/>
    </row>
    <row r="178" spans="1:33" ht="12">
      <c r="A178" s="74" t="s">
        <v>686</v>
      </c>
      <c r="B178" s="74">
        <v>4</v>
      </c>
      <c r="C178" s="74">
        <v>404</v>
      </c>
      <c r="D178" s="74">
        <v>40401</v>
      </c>
      <c r="E178" s="70" t="s">
        <v>687</v>
      </c>
      <c r="G178" s="70" t="s">
        <v>688</v>
      </c>
      <c r="H178" s="70">
        <v>289687</v>
      </c>
      <c r="I178" s="70">
        <v>951916</v>
      </c>
      <c r="J178" s="70" t="s">
        <v>631</v>
      </c>
      <c r="K178" s="70">
        <v>1818</v>
      </c>
      <c r="L178" s="71">
        <v>1</v>
      </c>
      <c r="M178" s="70">
        <v>1</v>
      </c>
      <c r="P178" s="71">
        <v>12.2</v>
      </c>
      <c r="Q178" s="83"/>
      <c r="R178" s="70">
        <v>0.9</v>
      </c>
      <c r="S178" s="70">
        <v>1</v>
      </c>
      <c r="T178" s="70">
        <v>2008</v>
      </c>
      <c r="X178" s="70">
        <v>7</v>
      </c>
      <c r="Y178" s="70">
        <v>3</v>
      </c>
      <c r="Z178" s="70">
        <v>1</v>
      </c>
      <c r="AB178" s="74" t="s">
        <v>304</v>
      </c>
      <c r="AC178" s="80">
        <v>55200</v>
      </c>
      <c r="AD178" s="80">
        <v>55200</v>
      </c>
      <c r="AE178" s="80">
        <v>44200</v>
      </c>
      <c r="AF178" s="80">
        <v>11000</v>
      </c>
      <c r="AG178" s="70" t="s">
        <v>305</v>
      </c>
    </row>
    <row r="179" spans="1:33" ht="12">
      <c r="A179" s="74" t="s">
        <v>689</v>
      </c>
      <c r="B179" s="74">
        <v>4</v>
      </c>
      <c r="C179" s="74">
        <v>404</v>
      </c>
      <c r="D179" s="74">
        <v>40401</v>
      </c>
      <c r="E179" s="70" t="s">
        <v>687</v>
      </c>
      <c r="G179" s="70" t="s">
        <v>690</v>
      </c>
      <c r="H179" s="70">
        <v>288956</v>
      </c>
      <c r="I179" s="70">
        <v>952567</v>
      </c>
      <c r="J179" s="70" t="s">
        <v>631</v>
      </c>
      <c r="K179" s="70">
        <v>1786</v>
      </c>
      <c r="L179" s="71">
        <v>5</v>
      </c>
      <c r="M179" s="70">
        <v>1</v>
      </c>
      <c r="P179" s="71">
        <v>11.4</v>
      </c>
      <c r="Q179" s="83"/>
      <c r="R179" s="70">
        <v>0.8</v>
      </c>
      <c r="S179" s="70">
        <v>1</v>
      </c>
      <c r="T179" s="70">
        <v>2008</v>
      </c>
      <c r="X179" s="70">
        <v>7</v>
      </c>
      <c r="Y179" s="70">
        <v>3</v>
      </c>
      <c r="Z179" s="70">
        <v>1</v>
      </c>
      <c r="AB179" s="74" t="s">
        <v>304</v>
      </c>
      <c r="AC179" s="80">
        <v>36000</v>
      </c>
      <c r="AD179" s="80">
        <v>47400</v>
      </c>
      <c r="AE179" s="80">
        <v>35400</v>
      </c>
      <c r="AF179" s="80">
        <v>12000</v>
      </c>
      <c r="AG179" s="70" t="s">
        <v>305</v>
      </c>
    </row>
    <row r="180" spans="1:33" ht="12">
      <c r="A180" s="74" t="s">
        <v>691</v>
      </c>
      <c r="B180" s="74">
        <v>4</v>
      </c>
      <c r="C180" s="74">
        <v>404</v>
      </c>
      <c r="D180" s="74">
        <v>40401</v>
      </c>
      <c r="E180" s="70" t="s">
        <v>530</v>
      </c>
      <c r="G180" s="70" t="s">
        <v>692</v>
      </c>
      <c r="H180" s="70">
        <v>279980</v>
      </c>
      <c r="I180" s="70">
        <v>953821</v>
      </c>
      <c r="J180" s="70" t="s">
        <v>631</v>
      </c>
      <c r="K180" s="70">
        <v>1820</v>
      </c>
      <c r="L180" s="71">
        <v>1</v>
      </c>
      <c r="M180" s="70">
        <v>1</v>
      </c>
      <c r="P180" s="71">
        <v>36.8</v>
      </c>
      <c r="Q180" s="83"/>
      <c r="R180" s="70">
        <v>0.7</v>
      </c>
      <c r="S180" s="70">
        <v>1</v>
      </c>
      <c r="T180" s="70">
        <v>2008</v>
      </c>
      <c r="X180" s="70">
        <v>7</v>
      </c>
      <c r="Y180" s="70">
        <v>3</v>
      </c>
      <c r="Z180" s="70">
        <v>1</v>
      </c>
      <c r="AB180" s="74" t="s">
        <v>304</v>
      </c>
      <c r="AC180" s="80">
        <v>60000</v>
      </c>
      <c r="AD180" s="80">
        <v>50550</v>
      </c>
      <c r="AE180" s="80">
        <v>40550</v>
      </c>
      <c r="AF180" s="80">
        <v>10000</v>
      </c>
      <c r="AG180" s="70" t="s">
        <v>305</v>
      </c>
    </row>
    <row r="181" spans="1:33" ht="12">
      <c r="A181" s="74" t="s">
        <v>693</v>
      </c>
      <c r="B181" s="74">
        <v>4</v>
      </c>
      <c r="C181" s="74">
        <v>404</v>
      </c>
      <c r="D181" s="74">
        <v>40401</v>
      </c>
      <c r="E181" s="70" t="s">
        <v>530</v>
      </c>
      <c r="G181" s="70" t="s">
        <v>619</v>
      </c>
      <c r="H181" s="70">
        <v>284808</v>
      </c>
      <c r="I181" s="70">
        <v>957111</v>
      </c>
      <c r="J181" s="70" t="s">
        <v>631</v>
      </c>
      <c r="K181" s="70">
        <v>1670</v>
      </c>
      <c r="L181" s="71">
        <v>1</v>
      </c>
      <c r="M181" s="70">
        <v>1</v>
      </c>
      <c r="P181" s="71">
        <v>11.4</v>
      </c>
      <c r="Q181" s="83"/>
      <c r="R181" s="70">
        <v>0.6</v>
      </c>
      <c r="S181" s="70">
        <v>1</v>
      </c>
      <c r="T181" s="70">
        <v>2008</v>
      </c>
      <c r="X181" s="70">
        <v>7</v>
      </c>
      <c r="Y181" s="70">
        <v>3</v>
      </c>
      <c r="Z181" s="70">
        <v>1</v>
      </c>
      <c r="AB181" s="74" t="s">
        <v>304</v>
      </c>
      <c r="AC181" s="80">
        <v>50500</v>
      </c>
      <c r="AD181" s="80">
        <v>57000</v>
      </c>
      <c r="AE181" s="80">
        <v>43000</v>
      </c>
      <c r="AF181" s="80">
        <v>14000</v>
      </c>
      <c r="AG181" s="70" t="s">
        <v>305</v>
      </c>
    </row>
    <row r="182" spans="1:33" ht="12">
      <c r="A182" s="74" t="s">
        <v>694</v>
      </c>
      <c r="B182" s="74">
        <v>4</v>
      </c>
      <c r="C182" s="74">
        <v>404</v>
      </c>
      <c r="D182" s="74">
        <v>40401</v>
      </c>
      <c r="E182" s="70" t="s">
        <v>530</v>
      </c>
      <c r="G182" s="70" t="s">
        <v>695</v>
      </c>
      <c r="H182" s="70">
        <v>285012</v>
      </c>
      <c r="I182" s="70">
        <v>958567</v>
      </c>
      <c r="J182" s="70" t="s">
        <v>631</v>
      </c>
      <c r="K182" s="70">
        <v>1690</v>
      </c>
      <c r="L182" s="71">
        <v>1</v>
      </c>
      <c r="M182" s="70">
        <v>1</v>
      </c>
      <c r="P182" s="71">
        <v>25.8</v>
      </c>
      <c r="Q182" s="83"/>
      <c r="R182" s="70">
        <v>0.6</v>
      </c>
      <c r="S182" s="70">
        <v>1</v>
      </c>
      <c r="T182" s="70">
        <v>2008</v>
      </c>
      <c r="X182" s="70">
        <v>7</v>
      </c>
      <c r="Y182" s="70">
        <v>3</v>
      </c>
      <c r="Z182" s="70">
        <v>1</v>
      </c>
      <c r="AB182" s="74" t="s">
        <v>304</v>
      </c>
      <c r="AC182" s="80">
        <v>46000</v>
      </c>
      <c r="AD182" s="80">
        <v>52500</v>
      </c>
      <c r="AE182" s="80">
        <v>43000</v>
      </c>
      <c r="AF182" s="80">
        <v>9500</v>
      </c>
      <c r="AG182" s="70" t="s">
        <v>305</v>
      </c>
    </row>
    <row r="183" spans="1:33" ht="12">
      <c r="A183" s="74" t="s">
        <v>696</v>
      </c>
      <c r="B183" s="74">
        <v>4</v>
      </c>
      <c r="C183" s="74">
        <v>404</v>
      </c>
      <c r="D183" s="74">
        <v>40401</v>
      </c>
      <c r="E183" s="70" t="s">
        <v>530</v>
      </c>
      <c r="G183" s="70" t="s">
        <v>697</v>
      </c>
      <c r="H183" s="70">
        <v>278545</v>
      </c>
      <c r="I183" s="70">
        <v>953900</v>
      </c>
      <c r="J183" s="70" t="s">
        <v>631</v>
      </c>
      <c r="K183" s="70">
        <v>1540</v>
      </c>
      <c r="L183" s="71">
        <v>1</v>
      </c>
      <c r="M183" s="70">
        <v>1</v>
      </c>
      <c r="P183" s="71">
        <v>33.8</v>
      </c>
      <c r="Q183" s="83"/>
      <c r="R183" s="70">
        <v>8</v>
      </c>
      <c r="S183" s="70">
        <v>1</v>
      </c>
      <c r="T183" s="70">
        <v>2008</v>
      </c>
      <c r="X183" s="70">
        <v>7</v>
      </c>
      <c r="Y183" s="70">
        <v>3</v>
      </c>
      <c r="Z183" s="70">
        <v>1</v>
      </c>
      <c r="AB183" s="74" t="s">
        <v>304</v>
      </c>
      <c r="AC183" s="80">
        <v>50500</v>
      </c>
      <c r="AD183" s="80">
        <v>22300</v>
      </c>
      <c r="AE183" s="80">
        <v>7800</v>
      </c>
      <c r="AF183" s="80">
        <v>14500</v>
      </c>
      <c r="AG183" s="70" t="s">
        <v>305</v>
      </c>
    </row>
    <row r="184" spans="1:33" ht="12">
      <c r="A184" s="74" t="s">
        <v>698</v>
      </c>
      <c r="B184" s="74">
        <v>4</v>
      </c>
      <c r="C184" s="74">
        <v>404</v>
      </c>
      <c r="D184" s="74">
        <v>40401</v>
      </c>
      <c r="E184" s="70" t="s">
        <v>530</v>
      </c>
      <c r="G184" s="70" t="s">
        <v>699</v>
      </c>
      <c r="H184" s="70">
        <v>279123</v>
      </c>
      <c r="I184" s="70">
        <v>954309</v>
      </c>
      <c r="J184" s="70" t="s">
        <v>631</v>
      </c>
      <c r="K184" s="70">
        <v>1690</v>
      </c>
      <c r="L184" s="71">
        <v>1</v>
      </c>
      <c r="M184" s="70">
        <v>1</v>
      </c>
      <c r="P184" s="71">
        <v>0</v>
      </c>
      <c r="Q184" s="83"/>
      <c r="R184" s="70">
        <v>0.6</v>
      </c>
      <c r="S184" s="70">
        <v>1</v>
      </c>
      <c r="T184" s="70">
        <v>2008</v>
      </c>
      <c r="X184" s="70">
        <v>7</v>
      </c>
      <c r="Y184" s="70">
        <v>3</v>
      </c>
      <c r="Z184" s="70">
        <v>1</v>
      </c>
      <c r="AB184" s="74" t="s">
        <v>304</v>
      </c>
      <c r="AC184" s="80">
        <v>44000</v>
      </c>
      <c r="AD184" s="80">
        <v>44000</v>
      </c>
      <c r="AE184" s="80">
        <v>40000</v>
      </c>
      <c r="AF184" s="80">
        <v>4000</v>
      </c>
      <c r="AG184" s="70" t="s">
        <v>305</v>
      </c>
    </row>
    <row r="185" spans="1:33" ht="12">
      <c r="A185" s="74" t="s">
        <v>700</v>
      </c>
      <c r="B185" s="74">
        <v>4</v>
      </c>
      <c r="C185" s="74">
        <v>404</v>
      </c>
      <c r="D185" s="74">
        <v>40401</v>
      </c>
      <c r="E185" s="70" t="s">
        <v>566</v>
      </c>
      <c r="G185" s="70" t="s">
        <v>701</v>
      </c>
      <c r="H185" s="70">
        <v>281986</v>
      </c>
      <c r="I185" s="70">
        <v>960824</v>
      </c>
      <c r="J185" s="70" t="s">
        <v>631</v>
      </c>
      <c r="K185" s="70">
        <v>1589</v>
      </c>
      <c r="L185" s="71">
        <v>5</v>
      </c>
      <c r="M185" s="70">
        <v>1</v>
      </c>
      <c r="P185" s="71">
        <v>11</v>
      </c>
      <c r="Q185" s="83"/>
      <c r="R185" s="70">
        <v>0.6</v>
      </c>
      <c r="S185" s="70">
        <v>1</v>
      </c>
      <c r="T185" s="70">
        <v>2008</v>
      </c>
      <c r="X185" s="70">
        <v>7</v>
      </c>
      <c r="Y185" s="70">
        <v>3</v>
      </c>
      <c r="Z185" s="70">
        <v>1</v>
      </c>
      <c r="AB185" s="74" t="s">
        <v>304</v>
      </c>
      <c r="AC185" s="80">
        <v>34100</v>
      </c>
      <c r="AD185" s="80">
        <v>33450</v>
      </c>
      <c r="AE185" s="80">
        <v>23960</v>
      </c>
      <c r="AF185" s="80">
        <v>9600</v>
      </c>
      <c r="AG185" s="70" t="s">
        <v>305</v>
      </c>
    </row>
    <row r="186" spans="1:33" ht="12">
      <c r="A186" s="74" t="s">
        <v>702</v>
      </c>
      <c r="B186" s="74">
        <v>4</v>
      </c>
      <c r="C186" s="74">
        <v>404</v>
      </c>
      <c r="D186" s="74">
        <v>40401</v>
      </c>
      <c r="E186" s="70" t="s">
        <v>566</v>
      </c>
      <c r="G186" s="70" t="s">
        <v>703</v>
      </c>
      <c r="H186" s="70">
        <v>283409</v>
      </c>
      <c r="I186" s="70">
        <v>961285</v>
      </c>
      <c r="J186" s="70" t="s">
        <v>631</v>
      </c>
      <c r="K186" s="70">
        <v>1789</v>
      </c>
      <c r="L186" s="71">
        <v>1</v>
      </c>
      <c r="M186" s="70">
        <v>1</v>
      </c>
      <c r="P186" s="71">
        <v>12.4</v>
      </c>
      <c r="Q186" s="83"/>
      <c r="R186" s="70">
        <v>0.6</v>
      </c>
      <c r="S186" s="70">
        <v>1</v>
      </c>
      <c r="T186" s="70">
        <v>2008</v>
      </c>
      <c r="X186" s="70">
        <v>7</v>
      </c>
      <c r="Y186" s="70">
        <v>3</v>
      </c>
      <c r="Z186" s="70">
        <v>1</v>
      </c>
      <c r="AB186" s="74" t="s">
        <v>304</v>
      </c>
      <c r="AC186" s="80">
        <v>37300</v>
      </c>
      <c r="AD186" s="80">
        <v>23840</v>
      </c>
      <c r="AE186" s="80">
        <v>13340</v>
      </c>
      <c r="AF186" s="80">
        <v>10500</v>
      </c>
      <c r="AG186" s="70" t="s">
        <v>305</v>
      </c>
    </row>
    <row r="187" spans="1:33" ht="12">
      <c r="A187" s="74" t="s">
        <v>704</v>
      </c>
      <c r="B187" s="74">
        <v>4</v>
      </c>
      <c r="C187" s="74">
        <v>404</v>
      </c>
      <c r="D187" s="74">
        <v>40401</v>
      </c>
      <c r="E187" s="70" t="s">
        <v>566</v>
      </c>
      <c r="G187" s="70" t="s">
        <v>705</v>
      </c>
      <c r="H187" s="70">
        <v>285250</v>
      </c>
      <c r="I187" s="70">
        <v>962981</v>
      </c>
      <c r="J187" s="70" t="s">
        <v>631</v>
      </c>
      <c r="K187" s="70">
        <v>1677</v>
      </c>
      <c r="L187" s="71">
        <v>1</v>
      </c>
      <c r="M187" s="70">
        <v>1</v>
      </c>
      <c r="P187" s="71">
        <v>14.8</v>
      </c>
      <c r="Q187" s="83"/>
      <c r="R187" s="70">
        <v>0.7</v>
      </c>
      <c r="S187" s="70">
        <v>1</v>
      </c>
      <c r="T187" s="70">
        <v>2008</v>
      </c>
      <c r="X187" s="70">
        <v>7</v>
      </c>
      <c r="Y187" s="70">
        <v>3</v>
      </c>
      <c r="Z187" s="70">
        <v>1</v>
      </c>
      <c r="AB187" s="74" t="s">
        <v>304</v>
      </c>
      <c r="AC187" s="80">
        <v>47338</v>
      </c>
      <c r="AD187" s="80">
        <v>61938</v>
      </c>
      <c r="AE187" s="80">
        <v>50600</v>
      </c>
      <c r="AF187" s="80">
        <v>11338</v>
      </c>
      <c r="AG187" s="70" t="s">
        <v>305</v>
      </c>
    </row>
    <row r="188" spans="1:34" ht="12">
      <c r="A188" s="74" t="s">
        <v>706</v>
      </c>
      <c r="B188" s="74">
        <v>4</v>
      </c>
      <c r="C188" s="74">
        <v>404</v>
      </c>
      <c r="D188" s="74">
        <v>40401</v>
      </c>
      <c r="E188" s="79" t="s">
        <v>566</v>
      </c>
      <c r="F188" s="79"/>
      <c r="G188" s="79" t="s">
        <v>707</v>
      </c>
      <c r="H188" s="79">
        <v>370341</v>
      </c>
      <c r="I188" s="79">
        <v>842125</v>
      </c>
      <c r="J188" s="79" t="s">
        <v>631</v>
      </c>
      <c r="K188" s="79">
        <v>1500</v>
      </c>
      <c r="L188" s="81">
        <v>5</v>
      </c>
      <c r="M188" s="79">
        <v>1</v>
      </c>
      <c r="N188" s="79"/>
      <c r="O188" s="79"/>
      <c r="P188" s="81">
        <v>5.8</v>
      </c>
      <c r="Q188" s="84"/>
      <c r="R188" s="79">
        <v>0.6</v>
      </c>
      <c r="S188" s="79">
        <v>1</v>
      </c>
      <c r="T188" s="79">
        <v>2008</v>
      </c>
      <c r="U188" s="79"/>
      <c r="V188" s="79"/>
      <c r="W188" s="79"/>
      <c r="X188" s="79">
        <v>7</v>
      </c>
      <c r="Y188" s="79">
        <v>3</v>
      </c>
      <c r="Z188" s="79">
        <v>1</v>
      </c>
      <c r="AA188" s="79"/>
      <c r="AB188" s="74" t="s">
        <v>304</v>
      </c>
      <c r="AC188" s="80">
        <v>51300</v>
      </c>
      <c r="AD188" s="80">
        <v>45000</v>
      </c>
      <c r="AE188" s="80">
        <v>34000</v>
      </c>
      <c r="AF188" s="80">
        <v>11000</v>
      </c>
      <c r="AG188" s="70" t="s">
        <v>305</v>
      </c>
      <c r="AH188" s="79"/>
    </row>
    <row r="189" spans="1:33" ht="12">
      <c r="A189" s="74" t="s">
        <v>708</v>
      </c>
      <c r="B189" s="74">
        <v>4</v>
      </c>
      <c r="C189" s="74">
        <v>404</v>
      </c>
      <c r="D189" s="74">
        <v>40401</v>
      </c>
      <c r="E189" s="70" t="s">
        <v>566</v>
      </c>
      <c r="G189" s="70" t="s">
        <v>709</v>
      </c>
      <c r="H189" s="70">
        <v>286606</v>
      </c>
      <c r="I189" s="70">
        <v>962391</v>
      </c>
      <c r="J189" s="70" t="s">
        <v>631</v>
      </c>
      <c r="K189" s="70">
        <v>1896</v>
      </c>
      <c r="L189" s="71">
        <v>1</v>
      </c>
      <c r="M189" s="70">
        <v>1</v>
      </c>
      <c r="P189" s="71">
        <v>53.2</v>
      </c>
      <c r="Q189" s="83"/>
      <c r="R189" s="70">
        <v>0.7</v>
      </c>
      <c r="S189" s="70">
        <v>1</v>
      </c>
      <c r="T189" s="70">
        <v>2008</v>
      </c>
      <c r="X189" s="70">
        <v>7</v>
      </c>
      <c r="Y189" s="70">
        <v>3</v>
      </c>
      <c r="Z189" s="70">
        <v>1</v>
      </c>
      <c r="AB189" s="74" t="s">
        <v>304</v>
      </c>
      <c r="AC189" s="80">
        <v>60000</v>
      </c>
      <c r="AD189" s="80">
        <v>61670</v>
      </c>
      <c r="AE189" s="80">
        <v>51670</v>
      </c>
      <c r="AF189" s="80">
        <v>10000</v>
      </c>
      <c r="AG189" s="70" t="s">
        <v>305</v>
      </c>
    </row>
    <row r="190" spans="1:33" ht="12">
      <c r="A190" s="74" t="s">
        <v>710</v>
      </c>
      <c r="B190" s="74">
        <v>4</v>
      </c>
      <c r="C190" s="74">
        <v>404</v>
      </c>
      <c r="D190" s="74">
        <v>40401</v>
      </c>
      <c r="E190" s="70" t="s">
        <v>566</v>
      </c>
      <c r="G190" s="70" t="s">
        <v>711</v>
      </c>
      <c r="H190" s="70">
        <v>285618</v>
      </c>
      <c r="I190" s="70">
        <v>964419</v>
      </c>
      <c r="J190" s="70" t="s">
        <v>631</v>
      </c>
      <c r="K190" s="70">
        <v>1679</v>
      </c>
      <c r="L190" s="71">
        <v>5</v>
      </c>
      <c r="M190" s="70">
        <v>1</v>
      </c>
      <c r="P190" s="71">
        <v>17.6</v>
      </c>
      <c r="Q190" s="83"/>
      <c r="R190" s="70">
        <v>0.6</v>
      </c>
      <c r="S190" s="70">
        <v>1</v>
      </c>
      <c r="T190" s="70">
        <v>2008</v>
      </c>
      <c r="X190" s="70">
        <v>7</v>
      </c>
      <c r="Y190" s="70">
        <v>3</v>
      </c>
      <c r="Z190" s="70">
        <v>1</v>
      </c>
      <c r="AB190" s="74" t="s">
        <v>304</v>
      </c>
      <c r="AC190" s="80">
        <v>50000</v>
      </c>
      <c r="AD190" s="80">
        <v>38130</v>
      </c>
      <c r="AE190" s="80">
        <v>28630</v>
      </c>
      <c r="AF190" s="80">
        <v>9500</v>
      </c>
      <c r="AG190" s="70" t="s">
        <v>305</v>
      </c>
    </row>
    <row r="191" spans="1:33" ht="12">
      <c r="A191" s="74" t="s">
        <v>712</v>
      </c>
      <c r="B191" s="74">
        <v>4</v>
      </c>
      <c r="C191" s="74">
        <v>404</v>
      </c>
      <c r="D191" s="74">
        <v>40401</v>
      </c>
      <c r="E191" s="70" t="s">
        <v>552</v>
      </c>
      <c r="G191" s="70" t="s">
        <v>713</v>
      </c>
      <c r="H191" s="70">
        <v>289708</v>
      </c>
      <c r="I191" s="70">
        <v>957879</v>
      </c>
      <c r="J191" s="70" t="s">
        <v>631</v>
      </c>
      <c r="K191" s="70">
        <v>1661</v>
      </c>
      <c r="L191" s="71">
        <v>5</v>
      </c>
      <c r="M191" s="70">
        <v>1</v>
      </c>
      <c r="P191" s="71">
        <v>21.4</v>
      </c>
      <c r="Q191" s="83"/>
      <c r="R191" s="70">
        <v>0.8</v>
      </c>
      <c r="S191" s="70">
        <v>1</v>
      </c>
      <c r="T191" s="70">
        <v>2008</v>
      </c>
      <c r="V191" s="70">
        <v>16</v>
      </c>
      <c r="W191" s="70">
        <v>3</v>
      </c>
      <c r="X191" s="70">
        <v>7</v>
      </c>
      <c r="Y191" s="70">
        <v>3</v>
      </c>
      <c r="Z191" s="70">
        <v>1</v>
      </c>
      <c r="AB191" s="74" t="s">
        <v>304</v>
      </c>
      <c r="AC191" s="80">
        <v>36600</v>
      </c>
      <c r="AD191" s="80">
        <v>46600</v>
      </c>
      <c r="AE191" s="80">
        <v>35600</v>
      </c>
      <c r="AF191" s="80">
        <v>11000</v>
      </c>
      <c r="AG191" s="70" t="s">
        <v>305</v>
      </c>
    </row>
    <row r="192" spans="1:33" ht="12">
      <c r="A192" s="74" t="s">
        <v>714</v>
      </c>
      <c r="B192" s="74">
        <v>4</v>
      </c>
      <c r="C192" s="74">
        <v>404</v>
      </c>
      <c r="D192" s="74">
        <v>40401</v>
      </c>
      <c r="E192" s="70" t="s">
        <v>715</v>
      </c>
      <c r="G192" s="70" t="s">
        <v>716</v>
      </c>
      <c r="H192" s="70">
        <v>288758</v>
      </c>
      <c r="I192" s="70">
        <v>965259</v>
      </c>
      <c r="J192" s="70" t="s">
        <v>631</v>
      </c>
      <c r="K192" s="70">
        <v>1614</v>
      </c>
      <c r="L192" s="71">
        <v>1</v>
      </c>
      <c r="M192" s="70">
        <v>1</v>
      </c>
      <c r="P192" s="71">
        <v>13.4</v>
      </c>
      <c r="Q192" s="83"/>
      <c r="R192" s="70">
        <v>0.9</v>
      </c>
      <c r="S192" s="70">
        <v>1</v>
      </c>
      <c r="T192" s="70">
        <v>2008</v>
      </c>
      <c r="V192" s="70">
        <v>14</v>
      </c>
      <c r="W192" s="70">
        <v>2</v>
      </c>
      <c r="X192" s="70">
        <v>7</v>
      </c>
      <c r="Y192" s="70">
        <v>3</v>
      </c>
      <c r="Z192" s="70">
        <v>1</v>
      </c>
      <c r="AB192" s="74" t="s">
        <v>304</v>
      </c>
      <c r="AC192" s="80">
        <v>47000</v>
      </c>
      <c r="AD192" s="80">
        <v>52800</v>
      </c>
      <c r="AE192" s="80">
        <v>41800</v>
      </c>
      <c r="AF192" s="80">
        <v>11000</v>
      </c>
      <c r="AG192" s="70" t="s">
        <v>305</v>
      </c>
    </row>
    <row r="193" spans="1:33" ht="12">
      <c r="A193" s="74" t="s">
        <v>717</v>
      </c>
      <c r="B193" s="74">
        <v>4</v>
      </c>
      <c r="C193" s="74">
        <v>404</v>
      </c>
      <c r="D193" s="74">
        <v>40401</v>
      </c>
      <c r="E193" s="70" t="s">
        <v>715</v>
      </c>
      <c r="G193" s="70" t="s">
        <v>718</v>
      </c>
      <c r="H193" s="70">
        <v>286072</v>
      </c>
      <c r="I193" s="70">
        <v>962123</v>
      </c>
      <c r="J193" s="70" t="s">
        <v>631</v>
      </c>
      <c r="K193" s="70">
        <v>1689</v>
      </c>
      <c r="L193" s="71">
        <v>1</v>
      </c>
      <c r="M193" s="70">
        <v>1</v>
      </c>
      <c r="P193" s="71">
        <v>32</v>
      </c>
      <c r="Q193" s="83"/>
      <c r="R193" s="70">
        <v>0.8</v>
      </c>
      <c r="S193" s="70">
        <v>1</v>
      </c>
      <c r="T193" s="70">
        <v>2008</v>
      </c>
      <c r="V193" s="70">
        <v>15</v>
      </c>
      <c r="W193" s="70">
        <v>1.5</v>
      </c>
      <c r="X193" s="70">
        <v>7</v>
      </c>
      <c r="Y193" s="70">
        <v>3</v>
      </c>
      <c r="Z193" s="70">
        <v>1</v>
      </c>
      <c r="AB193" s="74" t="s">
        <v>304</v>
      </c>
      <c r="AC193" s="80">
        <v>47500</v>
      </c>
      <c r="AD193" s="80">
        <v>34000</v>
      </c>
      <c r="AE193" s="80">
        <v>27900</v>
      </c>
      <c r="AF193" s="80">
        <v>6100</v>
      </c>
      <c r="AG193" s="70" t="s">
        <v>305</v>
      </c>
    </row>
    <row r="194" spans="1:33" ht="12">
      <c r="A194" s="74" t="s">
        <v>719</v>
      </c>
      <c r="B194" s="74">
        <v>4</v>
      </c>
      <c r="C194" s="74">
        <v>404</v>
      </c>
      <c r="D194" s="74">
        <v>40401</v>
      </c>
      <c r="E194" s="70" t="s">
        <v>715</v>
      </c>
      <c r="G194" s="70" t="s">
        <v>720</v>
      </c>
      <c r="H194" s="70">
        <v>289085</v>
      </c>
      <c r="I194" s="70">
        <v>962123</v>
      </c>
      <c r="J194" s="70" t="s">
        <v>631</v>
      </c>
      <c r="K194" s="70">
        <v>1645</v>
      </c>
      <c r="L194" s="71">
        <v>1</v>
      </c>
      <c r="M194" s="70">
        <v>1</v>
      </c>
      <c r="P194" s="71">
        <v>15.8</v>
      </c>
      <c r="Q194" s="83"/>
      <c r="R194" s="70">
        <v>0.9</v>
      </c>
      <c r="S194" s="70">
        <v>1</v>
      </c>
      <c r="T194" s="70">
        <v>2008</v>
      </c>
      <c r="V194" s="70">
        <v>13</v>
      </c>
      <c r="W194" s="70">
        <v>2</v>
      </c>
      <c r="X194" s="70">
        <v>7</v>
      </c>
      <c r="Y194" s="70">
        <v>3</v>
      </c>
      <c r="Z194" s="70">
        <v>1</v>
      </c>
      <c r="AB194" s="74" t="s">
        <v>304</v>
      </c>
      <c r="AC194" s="80">
        <v>43000</v>
      </c>
      <c r="AD194" s="80">
        <v>35200</v>
      </c>
      <c r="AE194" s="80">
        <v>26200</v>
      </c>
      <c r="AF194" s="80">
        <v>9000</v>
      </c>
      <c r="AG194" s="70" t="s">
        <v>305</v>
      </c>
    </row>
    <row r="195" spans="1:33" ht="12">
      <c r="A195" s="74" t="s">
        <v>721</v>
      </c>
      <c r="B195" s="74">
        <v>4</v>
      </c>
      <c r="C195" s="74">
        <v>404</v>
      </c>
      <c r="D195" s="74">
        <v>40401</v>
      </c>
      <c r="E195" s="70" t="s">
        <v>715</v>
      </c>
      <c r="G195" s="70" t="s">
        <v>722</v>
      </c>
      <c r="H195" s="70">
        <v>291820</v>
      </c>
      <c r="I195" s="70">
        <v>963668</v>
      </c>
      <c r="J195" s="70" t="s">
        <v>631</v>
      </c>
      <c r="K195" s="70">
        <v>1644</v>
      </c>
      <c r="L195" s="71">
        <v>1</v>
      </c>
      <c r="M195" s="70">
        <v>1</v>
      </c>
      <c r="P195" s="71">
        <v>24</v>
      </c>
      <c r="Q195" s="83"/>
      <c r="R195" s="70">
        <v>0.75</v>
      </c>
      <c r="S195" s="70">
        <v>1</v>
      </c>
      <c r="T195" s="70">
        <v>2008</v>
      </c>
      <c r="V195" s="70">
        <v>21</v>
      </c>
      <c r="W195" s="70">
        <v>1.9</v>
      </c>
      <c r="X195" s="70">
        <v>7</v>
      </c>
      <c r="Y195" s="70">
        <v>3</v>
      </c>
      <c r="Z195" s="70">
        <v>1</v>
      </c>
      <c r="AB195" s="74" t="s">
        <v>304</v>
      </c>
      <c r="AC195" s="80">
        <v>49500</v>
      </c>
      <c r="AD195" s="80">
        <v>45500</v>
      </c>
      <c r="AE195" s="80">
        <v>36000</v>
      </c>
      <c r="AF195" s="80">
        <v>9500</v>
      </c>
      <c r="AG195" s="70" t="s">
        <v>305</v>
      </c>
    </row>
    <row r="196" spans="1:34" ht="12">
      <c r="A196" s="74" t="s">
        <v>723</v>
      </c>
      <c r="B196" s="74">
        <v>4</v>
      </c>
      <c r="C196" s="74">
        <v>404</v>
      </c>
      <c r="D196" s="74">
        <v>40401</v>
      </c>
      <c r="E196" s="79" t="s">
        <v>715</v>
      </c>
      <c r="F196" s="79"/>
      <c r="G196" s="79" t="s">
        <v>589</v>
      </c>
      <c r="H196" s="79">
        <v>293344</v>
      </c>
      <c r="I196" s="79">
        <v>964910</v>
      </c>
      <c r="J196" s="79" t="s">
        <v>631</v>
      </c>
      <c r="K196" s="79">
        <v>1640</v>
      </c>
      <c r="L196" s="81">
        <v>1</v>
      </c>
      <c r="M196" s="79">
        <v>1</v>
      </c>
      <c r="N196" s="79"/>
      <c r="O196" s="79"/>
      <c r="P196" s="81">
        <v>18</v>
      </c>
      <c r="Q196" s="84"/>
      <c r="R196" s="79">
        <v>0.91</v>
      </c>
      <c r="S196" s="79">
        <v>1</v>
      </c>
      <c r="T196" s="79">
        <v>2008</v>
      </c>
      <c r="U196" s="79"/>
      <c r="V196" s="79">
        <v>18</v>
      </c>
      <c r="W196" s="79">
        <v>2.1</v>
      </c>
      <c r="X196" s="79">
        <v>7</v>
      </c>
      <c r="Y196" s="79">
        <v>3</v>
      </c>
      <c r="Z196" s="79">
        <v>1</v>
      </c>
      <c r="AA196" s="79"/>
      <c r="AB196" s="74" t="s">
        <v>304</v>
      </c>
      <c r="AC196" s="80">
        <v>51000</v>
      </c>
      <c r="AD196" s="80">
        <v>45000</v>
      </c>
      <c r="AE196" s="80">
        <v>36500</v>
      </c>
      <c r="AF196" s="80">
        <v>8500</v>
      </c>
      <c r="AG196" s="70" t="s">
        <v>305</v>
      </c>
      <c r="AH196" s="79"/>
    </row>
    <row r="197" spans="1:33" ht="12">
      <c r="A197" s="74" t="s">
        <v>724</v>
      </c>
      <c r="B197" s="74">
        <v>4</v>
      </c>
      <c r="C197" s="74">
        <v>404</v>
      </c>
      <c r="D197" s="74">
        <v>40401</v>
      </c>
      <c r="E197" s="70" t="s">
        <v>715</v>
      </c>
      <c r="G197" s="70" t="s">
        <v>725</v>
      </c>
      <c r="H197" s="70">
        <v>289304</v>
      </c>
      <c r="I197" s="70">
        <v>968409</v>
      </c>
      <c r="J197" s="70" t="s">
        <v>631</v>
      </c>
      <c r="K197" s="70">
        <v>1626</v>
      </c>
      <c r="L197" s="71">
        <v>1</v>
      </c>
      <c r="M197" s="70">
        <v>1</v>
      </c>
      <c r="P197" s="71">
        <v>26.2</v>
      </c>
      <c r="Q197" s="83"/>
      <c r="R197" s="70">
        <v>0.82</v>
      </c>
      <c r="S197" s="70">
        <v>1</v>
      </c>
      <c r="T197" s="70">
        <v>2008</v>
      </c>
      <c r="V197" s="70">
        <v>14</v>
      </c>
      <c r="W197" s="70">
        <v>2</v>
      </c>
      <c r="X197" s="70">
        <v>7</v>
      </c>
      <c r="Y197" s="70">
        <v>3</v>
      </c>
      <c r="Z197" s="70">
        <v>1</v>
      </c>
      <c r="AB197" s="74" t="s">
        <v>304</v>
      </c>
      <c r="AC197" s="80">
        <v>43500</v>
      </c>
      <c r="AD197" s="80">
        <v>50700</v>
      </c>
      <c r="AE197" s="80">
        <v>41200</v>
      </c>
      <c r="AF197" s="80">
        <v>9500</v>
      </c>
      <c r="AG197" s="70" t="s">
        <v>305</v>
      </c>
    </row>
    <row r="198" spans="1:33" ht="12">
      <c r="A198" s="74" t="s">
        <v>726</v>
      </c>
      <c r="B198" s="74">
        <v>4</v>
      </c>
      <c r="C198" s="74">
        <v>404</v>
      </c>
      <c r="D198" s="74">
        <v>40401</v>
      </c>
      <c r="E198" s="70" t="s">
        <v>715</v>
      </c>
      <c r="G198" s="70" t="s">
        <v>727</v>
      </c>
      <c r="H198" s="70">
        <v>289475</v>
      </c>
      <c r="I198" s="70">
        <v>967625</v>
      </c>
      <c r="J198" s="70" t="s">
        <v>631</v>
      </c>
      <c r="K198" s="70">
        <v>1895</v>
      </c>
      <c r="L198" s="71">
        <v>1</v>
      </c>
      <c r="M198" s="70">
        <v>1</v>
      </c>
      <c r="P198" s="71">
        <v>13.2</v>
      </c>
      <c r="Q198" s="83"/>
      <c r="R198" s="70">
        <v>0.7</v>
      </c>
      <c r="S198" s="70">
        <v>1</v>
      </c>
      <c r="T198" s="70">
        <v>2008</v>
      </c>
      <c r="V198" s="70">
        <v>19</v>
      </c>
      <c r="W198" s="70">
        <v>1.8</v>
      </c>
      <c r="X198" s="70">
        <v>7</v>
      </c>
      <c r="Y198" s="70">
        <v>3</v>
      </c>
      <c r="Z198" s="70">
        <v>1</v>
      </c>
      <c r="AB198" s="74" t="s">
        <v>304</v>
      </c>
      <c r="AC198" s="80">
        <v>46800</v>
      </c>
      <c r="AD198" s="80">
        <v>52086</v>
      </c>
      <c r="AE198" s="80">
        <v>42086</v>
      </c>
      <c r="AF198" s="80">
        <v>10000</v>
      </c>
      <c r="AG198" s="70" t="s">
        <v>305</v>
      </c>
    </row>
    <row r="199" spans="1:33" ht="12">
      <c r="A199" s="74" t="s">
        <v>728</v>
      </c>
      <c r="B199" s="74">
        <v>4</v>
      </c>
      <c r="C199" s="74">
        <v>404</v>
      </c>
      <c r="D199" s="74">
        <v>40401</v>
      </c>
      <c r="E199" s="70" t="s">
        <v>729</v>
      </c>
      <c r="G199" s="70" t="s">
        <v>730</v>
      </c>
      <c r="H199" s="70">
        <v>286200</v>
      </c>
      <c r="I199" s="70">
        <v>941710</v>
      </c>
      <c r="J199" s="70" t="s">
        <v>631</v>
      </c>
      <c r="K199" s="70">
        <v>1886</v>
      </c>
      <c r="L199" s="71">
        <v>5</v>
      </c>
      <c r="M199" s="70">
        <v>1</v>
      </c>
      <c r="P199" s="71">
        <v>16.2</v>
      </c>
      <c r="Q199" s="83"/>
      <c r="R199" s="70">
        <v>0.9</v>
      </c>
      <c r="S199" s="70">
        <v>1</v>
      </c>
      <c r="T199" s="70">
        <v>2008</v>
      </c>
      <c r="V199" s="70">
        <v>16</v>
      </c>
      <c r="W199" s="70">
        <v>2.2</v>
      </c>
      <c r="X199" s="70">
        <v>7</v>
      </c>
      <c r="Y199" s="70">
        <v>3</v>
      </c>
      <c r="Z199" s="70">
        <v>1</v>
      </c>
      <c r="AB199" s="74" t="s">
        <v>304</v>
      </c>
      <c r="AC199" s="80">
        <v>33400</v>
      </c>
      <c r="AD199" s="80">
        <v>39140</v>
      </c>
      <c r="AE199" s="80">
        <v>31040</v>
      </c>
      <c r="AF199" s="80">
        <v>8100</v>
      </c>
      <c r="AG199" s="70" t="s">
        <v>305</v>
      </c>
    </row>
    <row r="200" spans="1:33" ht="12">
      <c r="A200" s="74" t="s">
        <v>731</v>
      </c>
      <c r="B200" s="74">
        <v>4</v>
      </c>
      <c r="C200" s="74">
        <v>404</v>
      </c>
      <c r="D200" s="74">
        <v>40401</v>
      </c>
      <c r="E200" s="70" t="s">
        <v>729</v>
      </c>
      <c r="G200" s="70" t="s">
        <v>732</v>
      </c>
      <c r="H200" s="70">
        <v>285609</v>
      </c>
      <c r="I200" s="70">
        <v>949730</v>
      </c>
      <c r="J200" s="70" t="s">
        <v>631</v>
      </c>
      <c r="K200" s="70">
        <v>1671</v>
      </c>
      <c r="L200" s="71">
        <v>5</v>
      </c>
      <c r="M200" s="70">
        <v>1</v>
      </c>
      <c r="P200" s="71">
        <v>24</v>
      </c>
      <c r="Q200" s="83"/>
      <c r="R200" s="70">
        <v>0.92</v>
      </c>
      <c r="S200" s="70">
        <v>1</v>
      </c>
      <c r="T200" s="70">
        <v>2008</v>
      </c>
      <c r="V200" s="70">
        <v>14</v>
      </c>
      <c r="W200" s="70">
        <v>2.4</v>
      </c>
      <c r="X200" s="70">
        <v>7</v>
      </c>
      <c r="Y200" s="70">
        <v>3</v>
      </c>
      <c r="Z200" s="70">
        <v>1</v>
      </c>
      <c r="AB200" s="74" t="s">
        <v>304</v>
      </c>
      <c r="AC200" s="80">
        <v>4100</v>
      </c>
      <c r="AD200" s="80">
        <v>19000</v>
      </c>
      <c r="AE200" s="80">
        <v>12000</v>
      </c>
      <c r="AF200" s="80">
        <v>7000</v>
      </c>
      <c r="AG200" s="70" t="s">
        <v>305</v>
      </c>
    </row>
    <row r="201" spans="1:33" ht="12">
      <c r="A201" s="74" t="s">
        <v>733</v>
      </c>
      <c r="B201" s="74">
        <v>4</v>
      </c>
      <c r="C201" s="74">
        <v>404</v>
      </c>
      <c r="D201" s="74">
        <v>40401</v>
      </c>
      <c r="E201" s="70" t="s">
        <v>729</v>
      </c>
      <c r="G201" s="70" t="s">
        <v>734</v>
      </c>
      <c r="H201" s="70">
        <v>285850</v>
      </c>
      <c r="I201" s="70">
        <v>948469</v>
      </c>
      <c r="J201" s="70" t="s">
        <v>631</v>
      </c>
      <c r="K201" s="70">
        <v>2111</v>
      </c>
      <c r="L201" s="71">
        <v>5</v>
      </c>
      <c r="M201" s="70">
        <v>1</v>
      </c>
      <c r="P201" s="71">
        <v>31.6</v>
      </c>
      <c r="Q201" s="83"/>
      <c r="R201" s="70">
        <v>0.56</v>
      </c>
      <c r="S201" s="70">
        <v>1</v>
      </c>
      <c r="T201" s="70">
        <v>2008</v>
      </c>
      <c r="X201" s="70">
        <v>7</v>
      </c>
      <c r="Y201" s="70">
        <v>3</v>
      </c>
      <c r="Z201" s="70">
        <v>1</v>
      </c>
      <c r="AB201" s="74" t="s">
        <v>304</v>
      </c>
      <c r="AC201" s="80">
        <v>33690</v>
      </c>
      <c r="AD201" s="80">
        <v>30690</v>
      </c>
      <c r="AE201" s="80">
        <v>21000</v>
      </c>
      <c r="AF201" s="80">
        <v>9690</v>
      </c>
      <c r="AG201" s="70" t="s">
        <v>305</v>
      </c>
    </row>
    <row r="202" spans="1:33" ht="12">
      <c r="A202" s="74" t="s">
        <v>735</v>
      </c>
      <c r="B202" s="74">
        <v>4</v>
      </c>
      <c r="C202" s="74">
        <v>404</v>
      </c>
      <c r="D202" s="74">
        <v>40401</v>
      </c>
      <c r="E202" s="70" t="s">
        <v>729</v>
      </c>
      <c r="G202" s="70" t="s">
        <v>736</v>
      </c>
      <c r="H202" s="70">
        <v>284620</v>
      </c>
      <c r="I202" s="70">
        <v>941325</v>
      </c>
      <c r="J202" s="70" t="s">
        <v>631</v>
      </c>
      <c r="K202" s="70">
        <v>2001</v>
      </c>
      <c r="L202" s="71">
        <v>1</v>
      </c>
      <c r="M202" s="70">
        <v>1</v>
      </c>
      <c r="P202" s="71">
        <v>33.2</v>
      </c>
      <c r="Q202" s="83"/>
      <c r="R202" s="70">
        <v>1</v>
      </c>
      <c r="S202" s="70">
        <v>1</v>
      </c>
      <c r="T202" s="70">
        <v>2008</v>
      </c>
      <c r="X202" s="70">
        <v>7</v>
      </c>
      <c r="Y202" s="70">
        <v>3</v>
      </c>
      <c r="Z202" s="70">
        <v>1</v>
      </c>
      <c r="AB202" s="74" t="s">
        <v>304</v>
      </c>
      <c r="AC202" s="80">
        <v>44500</v>
      </c>
      <c r="AD202" s="80">
        <v>58500</v>
      </c>
      <c r="AE202" s="80">
        <v>49000</v>
      </c>
      <c r="AF202" s="80">
        <v>9500</v>
      </c>
      <c r="AG202" s="70" t="s">
        <v>305</v>
      </c>
    </row>
    <row r="203" spans="1:33" ht="12">
      <c r="A203" s="74" t="s">
        <v>737</v>
      </c>
      <c r="B203" s="74">
        <v>4</v>
      </c>
      <c r="C203" s="74">
        <v>404</v>
      </c>
      <c r="D203" s="74">
        <v>40401</v>
      </c>
      <c r="E203" s="70" t="s">
        <v>729</v>
      </c>
      <c r="G203" s="70" t="s">
        <v>382</v>
      </c>
      <c r="H203" s="70">
        <v>286344</v>
      </c>
      <c r="I203" s="70">
        <v>948943</v>
      </c>
      <c r="J203" s="70" t="s">
        <v>631</v>
      </c>
      <c r="K203" s="70">
        <v>2053</v>
      </c>
      <c r="L203" s="71">
        <v>5</v>
      </c>
      <c r="M203" s="70">
        <v>1</v>
      </c>
      <c r="P203" s="71">
        <v>21.2</v>
      </c>
      <c r="Q203" s="83"/>
      <c r="R203" s="70">
        <v>1.3</v>
      </c>
      <c r="S203" s="70">
        <v>1</v>
      </c>
      <c r="T203" s="70">
        <v>2008</v>
      </c>
      <c r="X203" s="70">
        <v>7</v>
      </c>
      <c r="Y203" s="70">
        <v>3</v>
      </c>
      <c r="Z203" s="70">
        <v>1</v>
      </c>
      <c r="AB203" s="74" t="s">
        <v>304</v>
      </c>
      <c r="AC203" s="80">
        <v>41500</v>
      </c>
      <c r="AD203" s="80">
        <v>23250</v>
      </c>
      <c r="AE203" s="80">
        <v>13750</v>
      </c>
      <c r="AF203" s="80">
        <v>9500</v>
      </c>
      <c r="AG203" s="70" t="s">
        <v>305</v>
      </c>
    </row>
    <row r="204" spans="1:33" ht="12">
      <c r="A204" s="74" t="s">
        <v>738</v>
      </c>
      <c r="B204" s="74">
        <v>4</v>
      </c>
      <c r="C204" s="74">
        <v>404</v>
      </c>
      <c r="D204" s="74">
        <v>40401</v>
      </c>
      <c r="E204" s="70" t="s">
        <v>729</v>
      </c>
      <c r="G204" s="70" t="s">
        <v>739</v>
      </c>
      <c r="H204" s="70">
        <v>286954</v>
      </c>
      <c r="I204" s="70">
        <v>949514</v>
      </c>
      <c r="J204" s="70" t="s">
        <v>631</v>
      </c>
      <c r="K204" s="70">
        <v>2028</v>
      </c>
      <c r="L204" s="71">
        <v>1</v>
      </c>
      <c r="M204" s="70">
        <v>1</v>
      </c>
      <c r="P204" s="71">
        <v>31.8</v>
      </c>
      <c r="Q204" s="83"/>
      <c r="R204" s="70">
        <v>1.3</v>
      </c>
      <c r="S204" s="70">
        <v>1</v>
      </c>
      <c r="T204" s="70">
        <v>2008</v>
      </c>
      <c r="X204" s="70">
        <v>7</v>
      </c>
      <c r="Y204" s="70">
        <v>3</v>
      </c>
      <c r="Z204" s="70">
        <v>1</v>
      </c>
      <c r="AB204" s="74" t="s">
        <v>304</v>
      </c>
      <c r="AC204" s="80">
        <v>46400</v>
      </c>
      <c r="AD204" s="80">
        <v>14700</v>
      </c>
      <c r="AE204" s="80">
        <v>6200</v>
      </c>
      <c r="AF204" s="80">
        <v>8500</v>
      </c>
      <c r="AG204" s="70" t="s">
        <v>305</v>
      </c>
    </row>
    <row r="205" spans="1:33" ht="12">
      <c r="A205" s="74" t="s">
        <v>740</v>
      </c>
      <c r="B205" s="74">
        <v>4</v>
      </c>
      <c r="C205" s="74">
        <v>404</v>
      </c>
      <c r="D205" s="74">
        <v>40401</v>
      </c>
      <c r="E205" s="70" t="s">
        <v>574</v>
      </c>
      <c r="G205" s="70" t="s">
        <v>574</v>
      </c>
      <c r="H205" s="70">
        <v>289981</v>
      </c>
      <c r="I205" s="70">
        <v>942339</v>
      </c>
      <c r="J205" s="70" t="s">
        <v>631</v>
      </c>
      <c r="K205" s="70">
        <v>1780</v>
      </c>
      <c r="L205" s="71">
        <v>3</v>
      </c>
      <c r="M205" s="70">
        <v>1</v>
      </c>
      <c r="P205" s="71"/>
      <c r="Q205" s="78">
        <f>IF(ROUND(P205*0.6,0)=0,"",ROUND(P205*0.6,0))</f>
      </c>
      <c r="R205" s="70">
        <v>2</v>
      </c>
      <c r="S205" s="70">
        <v>1</v>
      </c>
      <c r="T205" s="70">
        <v>2008</v>
      </c>
      <c r="X205" s="70">
        <v>7</v>
      </c>
      <c r="Y205" s="70">
        <v>3</v>
      </c>
      <c r="Z205" s="70">
        <v>1</v>
      </c>
      <c r="AB205" s="74" t="s">
        <v>304</v>
      </c>
      <c r="AC205" s="80">
        <v>107957.2</v>
      </c>
      <c r="AD205" s="80">
        <v>107957</v>
      </c>
      <c r="AE205" s="80">
        <v>102957.2</v>
      </c>
      <c r="AF205" s="80">
        <v>5000</v>
      </c>
      <c r="AG205" s="70" t="s">
        <v>305</v>
      </c>
    </row>
    <row r="206" spans="1:33" ht="12">
      <c r="A206" s="74" t="s">
        <v>741</v>
      </c>
      <c r="B206" s="74">
        <v>4</v>
      </c>
      <c r="C206" s="74">
        <v>404</v>
      </c>
      <c r="D206" s="74">
        <v>40401</v>
      </c>
      <c r="E206" s="70" t="s">
        <v>742</v>
      </c>
      <c r="G206" s="70" t="s">
        <v>743</v>
      </c>
      <c r="H206" s="70">
        <v>280816</v>
      </c>
      <c r="I206" s="70">
        <v>950484</v>
      </c>
      <c r="J206" s="70" t="s">
        <v>631</v>
      </c>
      <c r="K206" s="70">
        <v>1657</v>
      </c>
      <c r="L206" s="71">
        <v>3</v>
      </c>
      <c r="M206" s="70">
        <v>1</v>
      </c>
      <c r="P206" s="71"/>
      <c r="Q206" s="78">
        <f>IF(ROUND(P206*0.6,0)=0,"",ROUND(P206*0.6,0))</f>
      </c>
      <c r="R206" s="70">
        <v>2</v>
      </c>
      <c r="S206" s="70">
        <v>1</v>
      </c>
      <c r="T206" s="70">
        <v>2008</v>
      </c>
      <c r="X206" s="70">
        <v>7</v>
      </c>
      <c r="Y206" s="70">
        <v>3</v>
      </c>
      <c r="Z206" s="70">
        <v>1</v>
      </c>
      <c r="AB206" s="74" t="s">
        <v>304</v>
      </c>
      <c r="AC206" s="80">
        <v>107957.2</v>
      </c>
      <c r="AD206" s="80">
        <v>107957</v>
      </c>
      <c r="AE206" s="80">
        <v>102957.2</v>
      </c>
      <c r="AF206" s="80">
        <v>5000</v>
      </c>
      <c r="AG206" s="70" t="s">
        <v>305</v>
      </c>
    </row>
    <row r="207" spans="1:33" ht="12">
      <c r="A207" s="74" t="s">
        <v>744</v>
      </c>
      <c r="B207" s="74">
        <v>4</v>
      </c>
      <c r="C207" s="74">
        <v>404</v>
      </c>
      <c r="D207" s="74">
        <v>40401</v>
      </c>
      <c r="E207" s="70" t="s">
        <v>745</v>
      </c>
      <c r="G207" s="70" t="s">
        <v>746</v>
      </c>
      <c r="H207" s="70">
        <v>283830</v>
      </c>
      <c r="I207" s="70">
        <v>945626</v>
      </c>
      <c r="J207" s="70" t="s">
        <v>631</v>
      </c>
      <c r="K207" s="70">
        <v>1713</v>
      </c>
      <c r="L207" s="71">
        <v>3</v>
      </c>
      <c r="M207" s="70">
        <v>1</v>
      </c>
      <c r="P207" s="71"/>
      <c r="Q207" s="78">
        <f>IF(ROUND(P207*0.6,0)=0,"",ROUND(P207*0.6,0))</f>
      </c>
      <c r="R207" s="70">
        <v>1.5</v>
      </c>
      <c r="S207" s="70">
        <v>1</v>
      </c>
      <c r="T207" s="70">
        <v>2008</v>
      </c>
      <c r="X207" s="70">
        <v>7</v>
      </c>
      <c r="Y207" s="70">
        <v>3</v>
      </c>
      <c r="Z207" s="70">
        <v>1</v>
      </c>
      <c r="AB207" s="74" t="s">
        <v>304</v>
      </c>
      <c r="AC207" s="85">
        <v>107957.2</v>
      </c>
      <c r="AD207" s="80">
        <v>107957</v>
      </c>
      <c r="AE207" s="80">
        <v>102957.2</v>
      </c>
      <c r="AF207" s="80">
        <v>5000</v>
      </c>
      <c r="AG207" s="70" t="s">
        <v>305</v>
      </c>
    </row>
  </sheetData>
  <sheetProtection selectLockedCells="1" selectUnlockedCells="1"/>
  <conditionalFormatting sqref="G208:G65536 G1:G149 A1:A65536">
    <cfRule type="expression" priority="1" dxfId="0" stopIfTrue="1">
      <formula>AND(COUNTIF(#REF!,#REF!)+COUNTIF(#REF!,#REF!)&gt;1,NOT(ISBLANK(#REF!)))</formula>
    </cfRule>
  </conditionalFormatting>
  <conditionalFormatting sqref="G206:G207 G153:G204">
    <cfRule type="expression" priority="2" dxfId="0" stopIfTrue="1">
      <formula>AND(COUNTIF($A:$A,#REF!)+COUNTIF($G:$G,#REF!)&gt;1,NOT(ISBLANK(#REF!)))</formula>
    </cfRule>
  </conditionalFormatting>
  <conditionalFormatting sqref="G150:G152">
    <cfRule type="expression" priority="3" dxfId="0" stopIfTrue="1">
      <formula>AND(COUNTIF($A:$A,#REF!)+COUNTIF($G:$G,#REF!)&gt;1,NOT(ISBLANK(#REF!)))</formula>
    </cfRule>
  </conditionalFormatting>
  <printOptions/>
  <pageMargins left="0.7" right="0.7" top="0.75" bottom="0.75" header="0.5118055555555555" footer="0.5118055555555555"/>
  <pageSetup horizontalDpi="300" verticalDpi="300" orientation="portrait"/>
</worksheet>
</file>

<file path=xl/worksheets/sheet7.xml><?xml version="1.0" encoding="utf-8"?>
<worksheet xmlns="http://schemas.openxmlformats.org/spreadsheetml/2006/main" xmlns:r="http://schemas.openxmlformats.org/officeDocument/2006/relationships">
  <dimension ref="A1:AA2"/>
  <sheetViews>
    <sheetView zoomScalePageLayoutView="0" workbookViewId="0" topLeftCell="A1">
      <pane ySplit="1" topLeftCell="A2" activePane="bottomLeft" state="frozen"/>
      <selection pane="topLeft" activeCell="A1" sqref="A1"/>
      <selection pane="bottomLeft" activeCell="AA2" sqref="A1:AA2"/>
    </sheetView>
  </sheetViews>
  <sheetFormatPr defaultColWidth="9.00390625" defaultRowHeight="12.75"/>
  <cols>
    <col min="1" max="1" width="12.00390625" style="70" customWidth="1"/>
    <col min="2" max="2" width="7.00390625" style="70" customWidth="1"/>
    <col min="3" max="3" width="5.00390625" style="70" customWidth="1"/>
    <col min="4" max="5" width="7.00390625" style="70" customWidth="1"/>
    <col min="6" max="6" width="8.00390625" style="70" customWidth="1"/>
    <col min="7" max="7" width="13.140625" style="70" customWidth="1"/>
    <col min="8" max="8" width="15.140625" style="70" customWidth="1"/>
    <col min="9" max="10" width="13.140625" style="70" customWidth="1"/>
    <col min="11" max="12" width="9.00390625" style="70" customWidth="1"/>
    <col min="13" max="13" width="30.7109375" style="70" customWidth="1"/>
    <col min="14" max="14" width="14.140625" style="70" customWidth="1"/>
    <col min="15" max="15" width="15.140625" style="70" customWidth="1"/>
    <col min="16" max="16" width="17.28125" style="70" customWidth="1"/>
    <col min="17" max="17" width="11.00390625" style="70" customWidth="1"/>
    <col min="18" max="18" width="10.00390625" style="70" customWidth="1"/>
    <col min="19" max="19" width="15.140625" style="70" customWidth="1"/>
    <col min="20" max="20" width="13.140625" style="70" customWidth="1"/>
    <col min="21" max="21" width="12.00390625" style="70" customWidth="1"/>
    <col min="22" max="23" width="13.140625" style="70" customWidth="1"/>
    <col min="24" max="24" width="9.00390625" style="70" customWidth="1"/>
    <col min="25" max="26" width="12.00390625" style="70" customWidth="1"/>
    <col min="27" max="27" width="8.00390625" style="70" customWidth="1"/>
    <col min="28" max="16384" width="9.00390625" style="70" customWidth="1"/>
  </cols>
  <sheetData>
    <row r="1" spans="1:27" s="72" customFormat="1" ht="113.25" customHeight="1">
      <c r="A1" s="72" t="s">
        <v>279</v>
      </c>
      <c r="B1" s="73" t="s">
        <v>280</v>
      </c>
      <c r="C1" s="73" t="s">
        <v>281</v>
      </c>
      <c r="D1" s="73" t="s">
        <v>282</v>
      </c>
      <c r="E1" s="72" t="s">
        <v>39</v>
      </c>
      <c r="F1" s="72" t="s">
        <v>283</v>
      </c>
      <c r="G1" s="72" t="s">
        <v>133</v>
      </c>
      <c r="H1" s="72" t="s">
        <v>747</v>
      </c>
      <c r="I1" s="72" t="s">
        <v>285</v>
      </c>
      <c r="J1" s="72" t="s">
        <v>286</v>
      </c>
      <c r="K1" s="72" t="s">
        <v>748</v>
      </c>
      <c r="L1" s="72" t="s">
        <v>749</v>
      </c>
      <c r="M1" s="72" t="s">
        <v>750</v>
      </c>
      <c r="N1" s="72" t="s">
        <v>751</v>
      </c>
      <c r="O1" s="72" t="s">
        <v>752</v>
      </c>
      <c r="P1" s="72" t="s">
        <v>294</v>
      </c>
      <c r="Q1" s="72" t="s">
        <v>78</v>
      </c>
      <c r="R1" s="72" t="s">
        <v>753</v>
      </c>
      <c r="S1" s="72" t="s">
        <v>297</v>
      </c>
      <c r="T1" s="72" t="s">
        <v>299</v>
      </c>
      <c r="U1" s="72" t="s">
        <v>263</v>
      </c>
      <c r="V1" s="72" t="s">
        <v>159</v>
      </c>
      <c r="W1" s="72" t="s">
        <v>161</v>
      </c>
      <c r="X1" s="72" t="s">
        <v>114</v>
      </c>
      <c r="Y1" s="72" t="s">
        <v>117</v>
      </c>
      <c r="Z1" s="72" t="s">
        <v>216</v>
      </c>
      <c r="AA1" s="72" t="s">
        <v>126</v>
      </c>
    </row>
    <row r="2" spans="1:27" s="93" customFormat="1" ht="12">
      <c r="A2" s="74" t="s">
        <v>754</v>
      </c>
      <c r="B2" s="74">
        <v>4</v>
      </c>
      <c r="C2" s="74">
        <v>404</v>
      </c>
      <c r="D2" s="74">
        <v>40401</v>
      </c>
      <c r="E2" s="86" t="s">
        <v>307</v>
      </c>
      <c r="F2" s="87" t="s">
        <v>307</v>
      </c>
      <c r="G2" s="87" t="s">
        <v>307</v>
      </c>
      <c r="H2" s="87">
        <v>2</v>
      </c>
      <c r="I2" s="86">
        <v>293947</v>
      </c>
      <c r="J2" s="86">
        <v>955281</v>
      </c>
      <c r="K2" s="88" t="s">
        <v>631</v>
      </c>
      <c r="L2" s="88">
        <v>1751</v>
      </c>
      <c r="M2" s="89">
        <v>1</v>
      </c>
      <c r="N2" s="87">
        <v>1</v>
      </c>
      <c r="O2" s="87"/>
      <c r="P2" s="87">
        <v>1</v>
      </c>
      <c r="Q2" s="90"/>
      <c r="R2" s="91"/>
      <c r="S2" s="91"/>
      <c r="T2" s="87"/>
      <c r="U2" s="87"/>
      <c r="V2" s="87"/>
      <c r="W2" s="92">
        <v>55000</v>
      </c>
      <c r="X2" s="92">
        <v>46500</v>
      </c>
      <c r="Y2" s="92">
        <v>36500</v>
      </c>
      <c r="Z2" s="92">
        <v>10000</v>
      </c>
      <c r="AA2" s="87"/>
    </row>
  </sheetData>
  <sheetProtection selectLockedCells="1" selectUnlockedCells="1"/>
  <conditionalFormatting sqref="G3:G65536 G1 A1:A65536">
    <cfRule type="expression" priority="1" dxfId="0" stopIfTrue="1">
      <formula>AND(COUNTIF(#REF!,#REF!)+COUNTIF(#REF!,#REF!)&gt;1,NOT(ISBLANK(#REF!)))</formula>
    </cfRule>
  </conditionalFormatting>
  <conditionalFormatting sqref="G2">
    <cfRule type="expression" priority="2" dxfId="0" stopIfTrue="1">
      <formula>AND(COUNTIF($A:$A,#REF!)+COUNTIF($G:$G,#REF!)&gt;1,NOT(ISBLANK(#REF!)))</formula>
    </cfRule>
  </conditionalFormatting>
  <printOptions/>
  <pageMargins left="0.7" right="0.7" top="0.75" bottom="0.75" header="0.5118055555555555" footer="0.5118055555555555"/>
  <pageSetup horizontalDpi="300" verticalDpi="300" orientation="portrait"/>
</worksheet>
</file>

<file path=xl/worksheets/sheet8.xml><?xml version="1.0" encoding="utf-8"?>
<worksheet xmlns="http://schemas.openxmlformats.org/spreadsheetml/2006/main" xmlns:r="http://schemas.openxmlformats.org/officeDocument/2006/relationships">
  <dimension ref="A1:AF6"/>
  <sheetViews>
    <sheetView zoomScalePageLayoutView="0" workbookViewId="0" topLeftCell="A1">
      <pane ySplit="1" topLeftCell="A2" activePane="bottomLeft" state="frozen"/>
      <selection pane="topLeft" activeCell="A1" sqref="A1"/>
      <selection pane="bottomLeft" activeCell="H9" sqref="H9"/>
    </sheetView>
  </sheetViews>
  <sheetFormatPr defaultColWidth="9.00390625" defaultRowHeight="12.75"/>
  <cols>
    <col min="1" max="1" width="12.00390625" style="70" customWidth="1"/>
    <col min="2" max="2" width="7.00390625" style="70" customWidth="1"/>
    <col min="3" max="3" width="5.00390625" style="70" customWidth="1"/>
    <col min="4" max="4" width="7.00390625" style="70" customWidth="1"/>
    <col min="5" max="5" width="15.140625" style="70" customWidth="1"/>
    <col min="6" max="6" width="14.140625" style="70" customWidth="1"/>
    <col min="7" max="7" width="22.421875" style="70" customWidth="1"/>
    <col min="8" max="8" width="19.28125" style="70" customWidth="1"/>
    <col min="9" max="10" width="13.140625" style="70" customWidth="1"/>
    <col min="11" max="12" width="9.00390625" style="70" customWidth="1"/>
    <col min="13" max="13" width="30.7109375" style="70" customWidth="1"/>
    <col min="14" max="14" width="14.140625" style="70" customWidth="1"/>
    <col min="15" max="15" width="16.140625" style="70" customWidth="1"/>
    <col min="16" max="16" width="17.28125" style="70" customWidth="1"/>
    <col min="17" max="17" width="11.00390625" style="70" customWidth="1"/>
    <col min="18" max="18" width="8.00390625" style="70" customWidth="1"/>
    <col min="19" max="19" width="15.140625" style="70" customWidth="1"/>
    <col min="20" max="20" width="11.00390625" style="70" customWidth="1"/>
    <col min="21" max="22" width="12.00390625" style="70" customWidth="1"/>
    <col min="23" max="23" width="16.140625" style="70" customWidth="1"/>
    <col min="24" max="24" width="11.00390625" style="70" customWidth="1"/>
    <col min="25" max="26" width="13.140625" style="70" customWidth="1"/>
    <col min="27" max="27" width="12.00390625" style="70" customWidth="1"/>
    <col min="28" max="28" width="17.28125" style="70" customWidth="1"/>
    <col min="29" max="29" width="10.00390625" style="70" customWidth="1"/>
    <col min="30" max="31" width="13.140625" style="70" customWidth="1"/>
    <col min="32" max="32" width="8.00390625" style="70" customWidth="1"/>
    <col min="33" max="16384" width="9.00390625" style="70" customWidth="1"/>
  </cols>
  <sheetData>
    <row r="1" spans="1:32" ht="132">
      <c r="A1" s="72" t="s">
        <v>279</v>
      </c>
      <c r="B1" s="72" t="s">
        <v>280</v>
      </c>
      <c r="C1" s="72" t="s">
        <v>281</v>
      </c>
      <c r="D1" s="72" t="s">
        <v>282</v>
      </c>
      <c r="E1" s="72" t="s">
        <v>39</v>
      </c>
      <c r="F1" s="72" t="s">
        <v>283</v>
      </c>
      <c r="G1" s="72" t="s">
        <v>269</v>
      </c>
      <c r="H1" s="72" t="s">
        <v>755</v>
      </c>
      <c r="I1" s="72" t="s">
        <v>285</v>
      </c>
      <c r="J1" s="72" t="s">
        <v>286</v>
      </c>
      <c r="K1" s="72" t="s">
        <v>748</v>
      </c>
      <c r="L1" s="72" t="s">
        <v>288</v>
      </c>
      <c r="M1" s="72" t="s">
        <v>750</v>
      </c>
      <c r="N1" s="72" t="s">
        <v>751</v>
      </c>
      <c r="O1" s="72" t="s">
        <v>756</v>
      </c>
      <c r="P1" s="72" t="s">
        <v>294</v>
      </c>
      <c r="Q1" s="72" t="s">
        <v>272</v>
      </c>
      <c r="R1" s="72" t="s">
        <v>753</v>
      </c>
      <c r="S1" s="72" t="s">
        <v>297</v>
      </c>
      <c r="T1" s="72" t="s">
        <v>299</v>
      </c>
      <c r="U1" s="72" t="s">
        <v>263</v>
      </c>
      <c r="V1" s="72" t="s">
        <v>274</v>
      </c>
      <c r="W1" s="72" t="s">
        <v>159</v>
      </c>
      <c r="X1" s="72" t="s">
        <v>757</v>
      </c>
      <c r="Y1" s="72" t="s">
        <v>758</v>
      </c>
      <c r="Z1" s="72" t="s">
        <v>205</v>
      </c>
      <c r="AA1" s="72" t="s">
        <v>208</v>
      </c>
      <c r="AB1" s="72" t="s">
        <v>161</v>
      </c>
      <c r="AC1" s="72" t="s">
        <v>114</v>
      </c>
      <c r="AD1" s="72" t="s">
        <v>213</v>
      </c>
      <c r="AE1" s="72" t="s">
        <v>216</v>
      </c>
      <c r="AF1" s="72" t="s">
        <v>126</v>
      </c>
    </row>
    <row r="2" spans="1:31" s="93" customFormat="1" ht="12">
      <c r="A2" s="93" t="s">
        <v>759</v>
      </c>
      <c r="B2" s="93">
        <v>4</v>
      </c>
      <c r="C2" s="93">
        <v>404</v>
      </c>
      <c r="D2" s="93">
        <v>40401</v>
      </c>
      <c r="E2" s="93" t="s">
        <v>434</v>
      </c>
      <c r="F2" s="93" t="s">
        <v>353</v>
      </c>
      <c r="G2" s="93" t="s">
        <v>760</v>
      </c>
      <c r="I2" s="93">
        <v>292844</v>
      </c>
      <c r="J2" s="93">
        <v>960367</v>
      </c>
      <c r="K2" s="93">
        <v>4</v>
      </c>
      <c r="L2" s="93">
        <v>1661</v>
      </c>
      <c r="M2" s="93">
        <v>2</v>
      </c>
      <c r="N2" s="93">
        <v>1</v>
      </c>
      <c r="P2" s="93">
        <v>1</v>
      </c>
      <c r="Q2" s="94">
        <v>0.3</v>
      </c>
      <c r="R2" s="95">
        <v>12</v>
      </c>
      <c r="S2" s="95"/>
      <c r="W2" s="93">
        <v>2005</v>
      </c>
      <c r="AB2" s="95"/>
      <c r="AC2" s="95"/>
      <c r="AD2" s="95"/>
      <c r="AE2" s="95"/>
    </row>
    <row r="3" spans="1:31" s="93" customFormat="1" ht="12">
      <c r="A3" s="93" t="s">
        <v>761</v>
      </c>
      <c r="B3" s="93">
        <v>4</v>
      </c>
      <c r="C3" s="93">
        <v>404</v>
      </c>
      <c r="D3" s="93">
        <v>40401</v>
      </c>
      <c r="E3" s="93" t="s">
        <v>321</v>
      </c>
      <c r="F3" s="93" t="s">
        <v>762</v>
      </c>
      <c r="G3" s="93" t="s">
        <v>763</v>
      </c>
      <c r="I3" s="93">
        <v>289844</v>
      </c>
      <c r="J3" s="93">
        <v>945352</v>
      </c>
      <c r="K3" s="93">
        <v>4</v>
      </c>
      <c r="L3" s="93">
        <v>1653</v>
      </c>
      <c r="M3" s="93">
        <v>2</v>
      </c>
      <c r="N3" s="93">
        <v>1</v>
      </c>
      <c r="P3" s="93">
        <v>1</v>
      </c>
      <c r="Q3" s="94">
        <v>0.3</v>
      </c>
      <c r="R3" s="95">
        <v>8</v>
      </c>
      <c r="S3" s="95"/>
      <c r="W3" s="93">
        <v>2005</v>
      </c>
      <c r="AB3" s="95"/>
      <c r="AC3" s="95"/>
      <c r="AD3" s="95"/>
      <c r="AE3" s="95"/>
    </row>
    <row r="4" spans="1:31" s="93" customFormat="1" ht="12">
      <c r="A4" s="93" t="s">
        <v>764</v>
      </c>
      <c r="B4" s="93">
        <v>4</v>
      </c>
      <c r="C4" s="93">
        <v>404</v>
      </c>
      <c r="D4" s="93">
        <v>40401</v>
      </c>
      <c r="E4" s="93" t="s">
        <v>765</v>
      </c>
      <c r="F4" s="93" t="s">
        <v>765</v>
      </c>
      <c r="G4" s="93" t="s">
        <v>766</v>
      </c>
      <c r="H4" s="93">
        <v>2</v>
      </c>
      <c r="I4" s="93">
        <v>299570</v>
      </c>
      <c r="J4" s="93">
        <v>950980</v>
      </c>
      <c r="K4" s="93">
        <v>4</v>
      </c>
      <c r="L4" s="93">
        <v>1650</v>
      </c>
      <c r="Q4" s="94"/>
      <c r="R4" s="95"/>
      <c r="S4" s="95"/>
      <c r="W4" s="93">
        <v>2006</v>
      </c>
      <c r="X4" s="93">
        <v>392</v>
      </c>
      <c r="Y4" s="93">
        <v>401</v>
      </c>
      <c r="Z4" s="93">
        <v>793</v>
      </c>
      <c r="AA4" s="93">
        <v>16</v>
      </c>
      <c r="AB4" s="95"/>
      <c r="AC4" s="95"/>
      <c r="AD4" s="95"/>
      <c r="AE4" s="95"/>
    </row>
    <row r="5" spans="1:32" s="93" customFormat="1" ht="12">
      <c r="A5" s="93" t="s">
        <v>767</v>
      </c>
      <c r="B5" s="93">
        <v>4</v>
      </c>
      <c r="C5" s="93">
        <v>404</v>
      </c>
      <c r="D5" s="93">
        <v>40401</v>
      </c>
      <c r="E5" s="79" t="s">
        <v>729</v>
      </c>
      <c r="F5" s="82"/>
      <c r="G5" s="79" t="s">
        <v>768</v>
      </c>
      <c r="H5" s="82"/>
      <c r="I5" s="79">
        <v>282526</v>
      </c>
      <c r="J5" s="79">
        <v>935728</v>
      </c>
      <c r="K5" s="79" t="s">
        <v>631</v>
      </c>
      <c r="L5" s="79">
        <v>2010</v>
      </c>
      <c r="M5" s="81">
        <v>1</v>
      </c>
      <c r="N5" s="82">
        <v>1</v>
      </c>
      <c r="O5" s="82"/>
      <c r="P5" s="82">
        <v>1</v>
      </c>
      <c r="Q5" s="79">
        <v>0.85</v>
      </c>
      <c r="R5" s="82">
        <v>20</v>
      </c>
      <c r="S5" s="82">
        <v>2.24</v>
      </c>
      <c r="T5" s="82"/>
      <c r="U5" s="82"/>
      <c r="V5" s="82"/>
      <c r="W5" s="82">
        <v>2008</v>
      </c>
      <c r="X5" s="82"/>
      <c r="Y5" s="82"/>
      <c r="Z5" s="82"/>
      <c r="AA5" s="82"/>
      <c r="AB5" s="96">
        <v>52000</v>
      </c>
      <c r="AC5" s="96">
        <v>38750</v>
      </c>
      <c r="AD5" s="96">
        <v>35250</v>
      </c>
      <c r="AE5" s="96">
        <v>3500</v>
      </c>
      <c r="AF5" s="82"/>
    </row>
    <row r="6" spans="1:32" ht="12">
      <c r="A6" s="93" t="s">
        <v>769</v>
      </c>
      <c r="B6" s="93">
        <v>4</v>
      </c>
      <c r="C6" s="93">
        <v>404</v>
      </c>
      <c r="D6" s="93">
        <v>40401</v>
      </c>
      <c r="E6" s="79" t="s">
        <v>574</v>
      </c>
      <c r="F6" s="82"/>
      <c r="G6" s="79" t="s">
        <v>770</v>
      </c>
      <c r="H6" s="82"/>
      <c r="I6" s="79">
        <v>287182</v>
      </c>
      <c r="J6" s="79">
        <v>945562</v>
      </c>
      <c r="K6" s="79" t="s">
        <v>631</v>
      </c>
      <c r="L6" s="79">
        <v>1705</v>
      </c>
      <c r="M6" s="82">
        <v>1</v>
      </c>
      <c r="N6" s="82">
        <v>1</v>
      </c>
      <c r="O6" s="82"/>
      <c r="P6" s="82">
        <v>1</v>
      </c>
      <c r="Q6" s="82">
        <v>0.8</v>
      </c>
      <c r="R6" s="82"/>
      <c r="S6" s="82"/>
      <c r="T6" s="82">
        <v>2</v>
      </c>
      <c r="U6" s="82"/>
      <c r="V6" s="82"/>
      <c r="W6" s="82">
        <v>2008</v>
      </c>
      <c r="X6" s="82"/>
      <c r="Y6" s="82"/>
      <c r="Z6" s="82"/>
      <c r="AA6" s="82"/>
      <c r="AB6" s="96">
        <v>42000</v>
      </c>
      <c r="AC6" s="96">
        <v>11200</v>
      </c>
      <c r="AD6" s="96">
        <v>7700</v>
      </c>
      <c r="AE6" s="96">
        <v>3500</v>
      </c>
      <c r="AF6" s="82"/>
    </row>
  </sheetData>
  <sheetProtection selectLockedCells="1" selectUnlockedCells="1"/>
  <conditionalFormatting sqref="G7:G65536 G1:G4 A1:A65536">
    <cfRule type="expression" priority="1" dxfId="0" stopIfTrue="1">
      <formula>AND(COUNTIF(#REF!,#REF!)+COUNTIF(#REF!,#REF!)&gt;1,NOT(ISBLANK(#REF!)))</formula>
    </cfRule>
  </conditionalFormatting>
  <conditionalFormatting sqref="G5:G6">
    <cfRule type="expression" priority="2" dxfId="0" stopIfTrue="1">
      <formula>AND(COUNTIF($G:$G,#REF!)+COUNTIF($A:$A,#REF!)&gt;1,NOT(ISBLANK(#REF!)))</formula>
    </cfRule>
  </conditionalFormatting>
  <conditionalFormatting sqref="G5">
    <cfRule type="expression" priority="3" dxfId="0" stopIfTrue="1">
      <formula>AND(COUNTIF($G$2:$G$2,#REF!)&gt;1,NOT(ISBLANK(#REF!)))</formula>
    </cfRule>
  </conditionalFormatting>
  <conditionalFormatting sqref="G6">
    <cfRule type="expression" priority="4" dxfId="0" stopIfTrue="1">
      <formula>AND(COUNTIF($G$3:$G$3,#REF!)&gt;1,NOT(ISBLANK(#REF!)))</formula>
    </cfRule>
  </conditionalFormatting>
  <printOptions/>
  <pageMargins left="0.7" right="0.7" top="0.75" bottom="0.75" header="0.5118055555555555" footer="0.511805555555555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Jaakko</dc:creator>
  <cp:keywords/>
  <dc:description/>
  <cp:lastModifiedBy>User</cp:lastModifiedBy>
  <dcterms:created xsi:type="dcterms:W3CDTF">2017-06-07T09:19:30Z</dcterms:created>
  <dcterms:modified xsi:type="dcterms:W3CDTF">2017-07-19T18:33:03Z</dcterms:modified>
  <cp:category/>
  <cp:version/>
  <cp:contentType/>
  <cp:contentStatus/>
</cp:coreProperties>
</file>